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9100183\Documents\00. Postępowania\2025\00908_2025 U PZP - Usuwanie awarii i usterek, wykonywanie remontów bieżących, planowych i modernizacji na kotłach, urządzeniach pomocniczych kotłów  Wybrzeże\3. SWZ\"/>
    </mc:Choice>
  </mc:AlternateContent>
  <xr:revisionPtr revIDLastSave="0" documentId="13_ncr:1_{0F2862B1-BDFD-4AFA-9B7C-8F57167A231C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Podsumowanie zbiorcze" sheetId="2" r:id="rId1"/>
    <sheet name="Tabela 1 Młyny" sheetId="11" r:id="rId2"/>
    <sheet name="Tabela 2 Prace mechaniczne" sheetId="12" r:id="rId3"/>
    <sheet name="Tabela 3 Palniki" sheetId="13" r:id="rId4"/>
    <sheet name="Tabela 4 Wym oleju" sheetId="7" r:id="rId5"/>
    <sheet name="Tabela 5 Stawki godz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6" i="2" l="1"/>
  <c r="D17" i="2"/>
  <c r="E3" i="11"/>
  <c r="E10" i="11" s="1"/>
  <c r="H89" i="12"/>
  <c r="H90" i="12"/>
  <c r="H91" i="12"/>
  <c r="H92" i="12"/>
  <c r="H7" i="12"/>
  <c r="H8" i="12"/>
  <c r="H54" i="12"/>
  <c r="H55" i="12"/>
  <c r="H56" i="12"/>
  <c r="H67" i="12"/>
  <c r="H45" i="12"/>
  <c r="E4" i="8" l="1"/>
  <c r="E5" i="8"/>
  <c r="E6" i="8"/>
  <c r="E7" i="8"/>
  <c r="E8" i="8"/>
  <c r="E9" i="8"/>
  <c r="E10" i="8"/>
  <c r="E11" i="8"/>
  <c r="E12" i="8"/>
  <c r="E3" i="8"/>
  <c r="C13" i="8"/>
  <c r="E9" i="7"/>
  <c r="E5" i="11" l="1"/>
  <c r="E6" i="11"/>
  <c r="E7" i="11"/>
  <c r="E8" i="11"/>
  <c r="E9" i="11"/>
  <c r="E4" i="11"/>
  <c r="C10" i="11"/>
  <c r="F107" i="12" l="1"/>
  <c r="E13" i="8" l="1"/>
  <c r="D14" i="2" s="1"/>
  <c r="E14" i="2" l="1"/>
  <c r="F14" i="2" l="1"/>
  <c r="G14" i="2" s="1"/>
  <c r="E53" i="13"/>
  <c r="G4" i="13" l="1"/>
  <c r="G5" i="13"/>
  <c r="G6" i="13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G32" i="13"/>
  <c r="G33" i="13"/>
  <c r="G34" i="13"/>
  <c r="G35" i="13"/>
  <c r="G36" i="13"/>
  <c r="G37" i="13"/>
  <c r="G38" i="13"/>
  <c r="G39" i="13"/>
  <c r="G40" i="13"/>
  <c r="G41" i="13"/>
  <c r="G42" i="13"/>
  <c r="G43" i="13"/>
  <c r="G44" i="13"/>
  <c r="G45" i="13"/>
  <c r="G46" i="13"/>
  <c r="G47" i="13"/>
  <c r="G48" i="13"/>
  <c r="G49" i="13"/>
  <c r="G50" i="13"/>
  <c r="G51" i="13"/>
  <c r="G52" i="13"/>
  <c r="G3" i="13"/>
  <c r="H4" i="12"/>
  <c r="H5" i="12"/>
  <c r="H6" i="12"/>
  <c r="H9" i="12"/>
  <c r="H10" i="12"/>
  <c r="H11" i="12"/>
  <c r="H12" i="12"/>
  <c r="H13" i="12"/>
  <c r="H14" i="12"/>
  <c r="H15" i="12"/>
  <c r="H16" i="12"/>
  <c r="H17" i="12"/>
  <c r="H18" i="12"/>
  <c r="H19" i="12"/>
  <c r="H20" i="12"/>
  <c r="H21" i="12"/>
  <c r="H22" i="12"/>
  <c r="H23" i="12"/>
  <c r="H24" i="12"/>
  <c r="H25" i="12"/>
  <c r="H26" i="12"/>
  <c r="H27" i="12"/>
  <c r="H28" i="12"/>
  <c r="H29" i="12"/>
  <c r="H30" i="12"/>
  <c r="H31" i="12"/>
  <c r="H32" i="12"/>
  <c r="H33" i="12"/>
  <c r="H34" i="12"/>
  <c r="H35" i="12"/>
  <c r="H36" i="12"/>
  <c r="H37" i="12"/>
  <c r="H38" i="12"/>
  <c r="H39" i="12"/>
  <c r="H40" i="12"/>
  <c r="H41" i="12"/>
  <c r="H42" i="12"/>
  <c r="H43" i="12"/>
  <c r="H44" i="12"/>
  <c r="H46" i="12"/>
  <c r="H47" i="12"/>
  <c r="H48" i="12"/>
  <c r="H49" i="12"/>
  <c r="H50" i="12"/>
  <c r="H51" i="12"/>
  <c r="H52" i="12"/>
  <c r="H53" i="12"/>
  <c r="H57" i="12"/>
  <c r="H58" i="12"/>
  <c r="H59" i="12"/>
  <c r="H60" i="12"/>
  <c r="H61" i="12"/>
  <c r="H62" i="12"/>
  <c r="H63" i="12"/>
  <c r="H64" i="12"/>
  <c r="H65" i="12"/>
  <c r="H66" i="12"/>
  <c r="H68" i="12"/>
  <c r="H69" i="12"/>
  <c r="H70" i="12"/>
  <c r="H71" i="12"/>
  <c r="H72" i="12"/>
  <c r="H73" i="12"/>
  <c r="H74" i="12"/>
  <c r="H75" i="12"/>
  <c r="H76" i="12"/>
  <c r="H77" i="12"/>
  <c r="H78" i="12"/>
  <c r="H79" i="12"/>
  <c r="H80" i="12"/>
  <c r="H81" i="12"/>
  <c r="H82" i="12"/>
  <c r="H83" i="12"/>
  <c r="H84" i="12"/>
  <c r="H85" i="12"/>
  <c r="H86" i="12"/>
  <c r="H87" i="12"/>
  <c r="H88" i="12"/>
  <c r="H93" i="12"/>
  <c r="H94" i="12"/>
  <c r="H95" i="12"/>
  <c r="H96" i="12"/>
  <c r="H97" i="12"/>
  <c r="H98" i="12"/>
  <c r="H99" i="12"/>
  <c r="H100" i="12"/>
  <c r="H101" i="12"/>
  <c r="H102" i="12"/>
  <c r="H103" i="12"/>
  <c r="H104" i="12"/>
  <c r="H105" i="12"/>
  <c r="H106" i="12"/>
  <c r="H3" i="12"/>
  <c r="G53" i="13" l="1"/>
  <c r="D12" i="2" s="1"/>
  <c r="D10" i="2"/>
  <c r="E12" i="2" l="1"/>
  <c r="F12" i="2" s="1"/>
  <c r="G12" i="2" s="1"/>
  <c r="H107" i="12"/>
  <c r="D11" i="2" s="1"/>
  <c r="E10" i="2"/>
  <c r="F10" i="2" s="1"/>
  <c r="G10" i="2" s="1"/>
  <c r="E11" i="2" l="1"/>
  <c r="F11" i="2" l="1"/>
  <c r="G11" i="2" s="1"/>
  <c r="G7" i="7" l="1"/>
  <c r="G6" i="7"/>
  <c r="G4" i="7" l="1"/>
  <c r="G5" i="7"/>
  <c r="G8" i="7"/>
  <c r="G3" i="7" l="1"/>
  <c r="G9" i="7" s="1"/>
  <c r="D13" i="2" s="1"/>
  <c r="D15" i="2" l="1"/>
  <c r="E13" i="2"/>
  <c r="E17" i="2" l="1"/>
  <c r="F17" i="2" s="1"/>
  <c r="G17" i="2" s="1"/>
  <c r="E16" i="2"/>
  <c r="F16" i="2" s="1"/>
  <c r="G16" i="2" s="1"/>
  <c r="E15" i="2"/>
  <c r="F15" i="2" s="1"/>
  <c r="G15" i="2" s="1"/>
  <c r="F13" i="2"/>
  <c r="G13" i="2" s="1"/>
  <c r="E18" i="2" l="1"/>
  <c r="F18" i="2" s="1"/>
  <c r="G18" i="2" s="1"/>
</calcChain>
</file>

<file path=xl/sharedStrings.xml><?xml version="1.0" encoding="utf-8"?>
<sst xmlns="http://schemas.openxmlformats.org/spreadsheetml/2006/main" count="864" uniqueCount="423">
  <si>
    <t xml:space="preserve">Przegląd </t>
  </si>
  <si>
    <t>Rewizja</t>
  </si>
  <si>
    <t>Prace spawalnicze spawacz z uprawnieniami UDT</t>
  </si>
  <si>
    <t>Prace elektryczne ogólne</t>
  </si>
  <si>
    <t>Prace elektryczne specjalne, AKPiA</t>
  </si>
  <si>
    <t>Obróbka cieplna spoin</t>
  </si>
  <si>
    <t>Doraźna diagnostyka stanu urządzeń wirujących</t>
  </si>
  <si>
    <t>Wyważanie urządzeń wirujących</t>
  </si>
  <si>
    <t>Lp.</t>
  </si>
  <si>
    <t>EC</t>
  </si>
  <si>
    <t>Obiekt</t>
  </si>
  <si>
    <t>Rodzaj operacji</t>
  </si>
  <si>
    <t>Zakres prac</t>
  </si>
  <si>
    <t>Cena jednostkowa netto [PLN]</t>
  </si>
  <si>
    <t>Wartość pozycji netto [PLN]</t>
  </si>
  <si>
    <t>1.</t>
  </si>
  <si>
    <t>Ekran szczelny kotłów OP 230</t>
  </si>
  <si>
    <t>Naprawa</t>
  </si>
  <si>
    <t>Wymiana rury opłetwionej fi 57x5 Mat 16M</t>
  </si>
  <si>
    <t>2.</t>
  </si>
  <si>
    <t>Podgrzewacz wody kotła OP 230</t>
  </si>
  <si>
    <t>Wymiana kolana lub odcinka rury fi 31,8x4 Mat K18</t>
  </si>
  <si>
    <t>3.</t>
  </si>
  <si>
    <t>Przegrzewacz pary I st. kotła OP 230</t>
  </si>
  <si>
    <t>Wymiana kolana lub odcinka rury fi 38x4 Mat 16M</t>
  </si>
  <si>
    <t>4.</t>
  </si>
  <si>
    <t>Przegrzewacz pary II i III st. kotła OP 230</t>
  </si>
  <si>
    <t>Wymiana rury kolana lub odcinka rury fi 31,8 (38) x 6,3 (7,1) Mat 15HM (10H2M)</t>
  </si>
  <si>
    <t>5.</t>
  </si>
  <si>
    <t>Pompy przewałowe 40B33</t>
  </si>
  <si>
    <t>Przegląd pompy 40B33:</t>
  </si>
  <si>
    <t>6.</t>
  </si>
  <si>
    <t>Naprawa bieżący</t>
  </si>
  <si>
    <t>Naprawa bieżąca pompy 40B33:</t>
  </si>
  <si>
    <t>7.</t>
  </si>
  <si>
    <t>8.</t>
  </si>
  <si>
    <t>Rozprężacz kotłowy</t>
  </si>
  <si>
    <t>Kontrola stanu rozprężącza kotłowego odwodnieni (RU)</t>
  </si>
  <si>
    <t>9.</t>
  </si>
  <si>
    <t>Młyn EM70, 6M75</t>
  </si>
  <si>
    <t>Naprawa bieżąca</t>
  </si>
  <si>
    <t>Wymiana wodzika wraz z blachami opancerzenia.</t>
  </si>
  <si>
    <t>10.</t>
  </si>
  <si>
    <t>Wymiana blachy opancerzenia bocznego lub czołowego wodzika – 1 szt.,</t>
  </si>
  <si>
    <t>11.</t>
  </si>
  <si>
    <t>Usunięcie nieszczelności pyłowej na obudowie młyna.</t>
  </si>
  <si>
    <t>12.</t>
  </si>
  <si>
    <t>Usunięcie nieszczelności instalacji oleju smarnego.</t>
  </si>
  <si>
    <t>13.</t>
  </si>
  <si>
    <t>Wymiana pompy:</t>
  </si>
  <si>
    <t>14.</t>
  </si>
  <si>
    <t>Przegląd</t>
  </si>
  <si>
    <t>Przegląd instalacji olejowej odsiewacza dynamicznego z regulacją ciśnienia oleju.</t>
  </si>
  <si>
    <t>15.</t>
  </si>
  <si>
    <t>Naprawa rozdzielacza w instalacji olejowej odsiewacza dynamicznego:</t>
  </si>
  <si>
    <t>Wymiana rozdzielacza w instalacji olejowej odsiewacza dynamicznego.</t>
  </si>
  <si>
    <t>17.</t>
  </si>
  <si>
    <t>Regulacja</t>
  </si>
  <si>
    <t>Regulacja ciśnienia oleju smarnego.</t>
  </si>
  <si>
    <t>18.</t>
  </si>
  <si>
    <t>Młyn MWK 8</t>
  </si>
  <si>
    <t>19.</t>
  </si>
  <si>
    <t>Przegląd okresowy</t>
  </si>
  <si>
    <t>Przegląd młyna MWK-8.</t>
  </si>
  <si>
    <t>20.</t>
  </si>
  <si>
    <t>Młyn MWK 16</t>
  </si>
  <si>
    <t>21.</t>
  </si>
  <si>
    <t>Przegląd młyna MWK-16.</t>
  </si>
  <si>
    <t>22.</t>
  </si>
  <si>
    <t>Elektrofiltr</t>
  </si>
  <si>
    <t xml:space="preserve">Naprawa </t>
  </si>
  <si>
    <t>Naprawa włazu elektrofiltra</t>
  </si>
  <si>
    <t>23.</t>
  </si>
  <si>
    <t>Usunięcie zwarcia w komorze napięciowe</t>
  </si>
  <si>
    <t>24.</t>
  </si>
  <si>
    <t>Konserwacja</t>
  </si>
  <si>
    <t>Czyszczenie izolatora napędowego.</t>
  </si>
  <si>
    <t>25.</t>
  </si>
  <si>
    <t>Czyszczenie izolatora zawieszeniowego.</t>
  </si>
  <si>
    <t>26.</t>
  </si>
  <si>
    <t>Wymiana izolatora napędowego.</t>
  </si>
  <si>
    <t>27.</t>
  </si>
  <si>
    <t>Wymiana izolatora zawieszeniowego.</t>
  </si>
  <si>
    <t>28.</t>
  </si>
  <si>
    <t>Elektrofiltr E1</t>
  </si>
  <si>
    <t>Przygotowanie do mycia</t>
  </si>
  <si>
    <t>Przygotowanie do mycia elektrofiltru jednociągowego, czterostrefowego (odpopielanie hydrauliczne + przenośniki SHRAGE):</t>
  </si>
  <si>
    <t>29.</t>
  </si>
  <si>
    <t>Elektrofiltr E4</t>
  </si>
  <si>
    <t>Przygotowanie do mycia elektrofiltru dwuciągowego, trzystrefowego (odpopielanie hydrauliczne + przenośniki SHRAGE):</t>
  </si>
  <si>
    <t>30.</t>
  </si>
  <si>
    <t>Elektrofiltr E6</t>
  </si>
  <si>
    <t>Przygotowanie do mycia elektrofiltru dwuciągowego, czterostrefowego (odpopielanie hydrauliczne + przenośniki SHRAGE):</t>
  </si>
  <si>
    <t>31.</t>
  </si>
  <si>
    <t>Elektrofiltry E6, E7, E9</t>
  </si>
  <si>
    <t>Przygotowanie do mycia elektrofiltru dwuciągowego, trzystrefowego (odpopielanie hydrauliczne + instalacja MTF):</t>
  </si>
  <si>
    <t>32.</t>
  </si>
  <si>
    <t>Elektrofiltry E5, E7, E10</t>
  </si>
  <si>
    <t>Przygotowanie do mycia elektrofiltru dwuciągowego, czterostrefowego (odpopielanie hydrauliczne + instalacja MTF):</t>
  </si>
  <si>
    <t>33.</t>
  </si>
  <si>
    <t>Wygarniacz żużla</t>
  </si>
  <si>
    <t>Wymiana zgrzebła wraz z zamkami (2 szt.) łańcucha wygarniacza żużla typu OZ1/12.</t>
  </si>
  <si>
    <t>34.</t>
  </si>
  <si>
    <t>Regulacja naciągu łańcucha wygarniającego (praca wykonywana podczas rurchu wygarniacza).</t>
  </si>
  <si>
    <t>35.</t>
  </si>
  <si>
    <t>Skrócenie łańcucha wygarniającego</t>
  </si>
  <si>
    <t>36.</t>
  </si>
  <si>
    <t>Wysunięcie wanny wygarniacz</t>
  </si>
  <si>
    <t>Demontaż i montaż wygarniacza pod kotłem</t>
  </si>
  <si>
    <t>37.</t>
  </si>
  <si>
    <t>Wygarniacz żużla OZ2/8 i OZ1/12</t>
  </si>
  <si>
    <t>Wymiana zabezpieczenia przed przeciążeniem:</t>
  </si>
  <si>
    <t>38.</t>
  </si>
  <si>
    <t>Obrotowy podgrzewacz powietrza</t>
  </si>
  <si>
    <t>Odblokowanie wirnika OPP - usunięcie złomu</t>
  </si>
  <si>
    <t>39.</t>
  </si>
  <si>
    <t>Przegląd łożyska nośnego (29476 lub 29464)</t>
  </si>
  <si>
    <t>40.</t>
  </si>
  <si>
    <t>Przegląd łożyska prowadzącego (22234)</t>
  </si>
  <si>
    <t>41.</t>
  </si>
  <si>
    <t>Wentylator powietrza</t>
  </si>
  <si>
    <t>Naprawa bieżąca aparatu kierowniczego (1 aparat kierowniczy na 1 wentylator):</t>
  </si>
  <si>
    <t>42.</t>
  </si>
  <si>
    <t>Wymiana smaru w łożysku wentylatora powietrza (22317K, 22322K)</t>
  </si>
  <si>
    <t>43.</t>
  </si>
  <si>
    <t>Wymiana łożyska wentylatora powietrza od strony silnika (22317K, 22322K)</t>
  </si>
  <si>
    <t>44.</t>
  </si>
  <si>
    <t>Wentylator spalin</t>
  </si>
  <si>
    <t>Wymiana smaru w łożysku wentylatora spalin (22328K)</t>
  </si>
  <si>
    <t>45.</t>
  </si>
  <si>
    <t>Wymiana łożyska wentylatora spalin od strony silnika (22328K)</t>
  </si>
  <si>
    <t>46.</t>
  </si>
  <si>
    <t>Naprawa bieżąca aparatu kierowniczego (2 aparaty kierownicze na 1 wentylator):</t>
  </si>
  <si>
    <t>47.</t>
  </si>
  <si>
    <t>Naprwa bieżąca</t>
  </si>
  <si>
    <t>Naprawa bieżąca wentylatora:</t>
  </si>
  <si>
    <t>48.</t>
  </si>
  <si>
    <t>Wymiana łożysk (2 szt.) w dmuchawie powietrza uszczelniającego</t>
  </si>
  <si>
    <t>49.</t>
  </si>
  <si>
    <t>Wentylator młynowy</t>
  </si>
  <si>
    <t>Naprawa instalacji olejowej wentylatora młynowego</t>
  </si>
  <si>
    <t>50.</t>
  </si>
  <si>
    <t>51.</t>
  </si>
  <si>
    <t>Naprawa instalacji wody ruchowej wentylatora młynowego</t>
  </si>
  <si>
    <t>52.</t>
  </si>
  <si>
    <t>Przegląd łożysk wentylatora młynowego</t>
  </si>
  <si>
    <t>53.</t>
  </si>
  <si>
    <t>Remont</t>
  </si>
  <si>
    <t>Remont łożyska wentylatora młynowego</t>
  </si>
  <si>
    <t>54.</t>
  </si>
  <si>
    <t>55.</t>
  </si>
  <si>
    <t>Podajnik węgla</t>
  </si>
  <si>
    <t>Wymiana łożyska podajnika węgla</t>
  </si>
  <si>
    <t>56.</t>
  </si>
  <si>
    <t>Wymiana sznura dławicowego oraz smarowanie łożysk podajnika węgla.</t>
  </si>
  <si>
    <t>57.</t>
  </si>
  <si>
    <t xml:space="preserve">Rura zsypowa </t>
  </si>
  <si>
    <t>Wymiana kompensatora fi 450.</t>
  </si>
  <si>
    <t>58.</t>
  </si>
  <si>
    <t>Zasuwa szpilkowa</t>
  </si>
  <si>
    <t>Uruchomienie zablokowanej sekcji (2 szt.) zasuwy szpilkowej</t>
  </si>
  <si>
    <t>59.</t>
  </si>
  <si>
    <t>Usunięcie nieszczelności olejowych siłownika zasuwy szpilkowej</t>
  </si>
  <si>
    <t>60.</t>
  </si>
  <si>
    <r>
      <t xml:space="preserve">Naprawa uszkodzonego palnika </t>
    </r>
    <r>
      <rPr>
        <sz val="10"/>
        <color theme="1"/>
        <rFont val="Calibri"/>
        <family val="2"/>
        <charset val="238"/>
      </rPr>
      <t>pyłowego-wirowego</t>
    </r>
  </si>
  <si>
    <t>61.</t>
  </si>
  <si>
    <t xml:space="preserve">Przewody mieszanki pyłopowietrznej </t>
  </si>
  <si>
    <r>
      <t xml:space="preserve">Usunięcie nieszczelności rurociągu fi 457 x </t>
    </r>
    <r>
      <rPr>
        <sz val="10"/>
        <color theme="1"/>
        <rFont val="Calibri"/>
        <family val="2"/>
        <charset val="238"/>
      </rPr>
      <t>10</t>
    </r>
  </si>
  <si>
    <t>62.</t>
  </si>
  <si>
    <t>Wymiana kompensatora jednokierunkowego fi 457x10</t>
  </si>
  <si>
    <t>63.</t>
  </si>
  <si>
    <t>Klapy zimnego i gorącego powietrza oraz spalin</t>
  </si>
  <si>
    <t>Uruchomienie klapy (do 3 skrzydeł)</t>
  </si>
  <si>
    <t>64.</t>
  </si>
  <si>
    <t>Uruchomienie klapy (do 5 skrzydeł).</t>
  </si>
  <si>
    <t>65.</t>
  </si>
  <si>
    <t>Klapy kierownicze</t>
  </si>
  <si>
    <t>Uruchomienie zablokowanego aparatu kierowniczego (1 kpl)</t>
  </si>
  <si>
    <t>66.</t>
  </si>
  <si>
    <t xml:space="preserve">Parowy podgrzewacz powietrza </t>
  </si>
  <si>
    <t>Usunięcie nieszczelności części ciśnieniowej parowego podgrzewacza powietrza</t>
  </si>
  <si>
    <t>67.</t>
  </si>
  <si>
    <t>Armatki wodne</t>
  </si>
  <si>
    <t>68.</t>
  </si>
  <si>
    <t>69.</t>
  </si>
  <si>
    <t>Instalacja SNCR</t>
  </si>
  <si>
    <t>Czyszczenie lanc mocznika:</t>
  </si>
  <si>
    <t>70.</t>
  </si>
  <si>
    <t>Instalacja armatek powietrznych PNEUMAX</t>
  </si>
  <si>
    <t>Wymiana filtra powietrza w instalacji armatek powietrznych systemu ,,Pneumax"</t>
  </si>
  <si>
    <t>Wymiana uszkodzonego zaworu szybkiego spustu 3/4"  w instalacji armatek powietrznych systemu ,,Pneumax"</t>
  </si>
  <si>
    <t>72.</t>
  </si>
  <si>
    <t>73.</t>
  </si>
  <si>
    <t>74.</t>
  </si>
  <si>
    <t>Przegląd palników rozpałkowych:</t>
  </si>
  <si>
    <t>75.</t>
  </si>
  <si>
    <t>Instalacja oleju opałowego lub smarnego</t>
  </si>
  <si>
    <t>Czyszczenie wkładu filtru olejowego:</t>
  </si>
  <si>
    <t>76.</t>
  </si>
  <si>
    <t>Urządzenia pomocnicze</t>
  </si>
  <si>
    <t>Wykonanie elementów konstrukcyjnych</t>
  </si>
  <si>
    <t>Wykonanie elementów konstrukcyjnych z powierzonego materiału wg dokumentacji lub wzoru:</t>
  </si>
  <si>
    <t>77.</t>
  </si>
  <si>
    <t>Obudowa urządzenia pomocniczego kotła  lub urządzenia kotłowni</t>
  </si>
  <si>
    <t>78.</t>
  </si>
  <si>
    <t>Opodestowania na kotłach i urządzeniach kotłowni</t>
  </si>
  <si>
    <t>Naprawa podestu</t>
  </si>
  <si>
    <t>79.</t>
  </si>
  <si>
    <t xml:space="preserve">Włazy </t>
  </si>
  <si>
    <t>Naprawa włazów.</t>
  </si>
  <si>
    <t>80.</t>
  </si>
  <si>
    <t>Wzierniki</t>
  </si>
  <si>
    <t>Naprawa wzierników:</t>
  </si>
  <si>
    <t>Wymiana 1 mb rurociągu (mat. R35)</t>
  </si>
  <si>
    <t>82.</t>
  </si>
  <si>
    <t>83.</t>
  </si>
  <si>
    <t>Kompensator jednofalowy</t>
  </si>
  <si>
    <t>Wymiana 1 mb kompensatora z blachy stalowej 1,5 mm</t>
  </si>
  <si>
    <t>84.</t>
  </si>
  <si>
    <t>85.</t>
  </si>
  <si>
    <t>86.</t>
  </si>
  <si>
    <t>87.</t>
  </si>
  <si>
    <t>Osiowanie urządzenia wirującego</t>
  </si>
  <si>
    <t xml:space="preserve">Kontrola stanu istniejącego i korekta osiowania urządzenia wirującego, którego silnik nie był odstawiony z miejsca pracy. </t>
  </si>
  <si>
    <t>88.</t>
  </si>
  <si>
    <t>89.</t>
  </si>
  <si>
    <t>90.</t>
  </si>
  <si>
    <t>91.</t>
  </si>
  <si>
    <t>Urządzenia wirujące</t>
  </si>
  <si>
    <t>92.</t>
  </si>
  <si>
    <t>Wyważanie urządzenia wirującego</t>
  </si>
  <si>
    <t>Obróbka skrawaniem</t>
  </si>
  <si>
    <t>Toczenie, frezowanie</t>
  </si>
  <si>
    <t>Pozostałe operacje (wiercenie, struganie, itp.)</t>
  </si>
  <si>
    <t>Cięcie na gilotynie</t>
  </si>
  <si>
    <t>Napędy elektromechaniczne klap odcinających i kierowniczych oraz armatury</t>
  </si>
  <si>
    <t>Prace elektryczne</t>
  </si>
  <si>
    <t xml:space="preserve">Regulacja wyłączników krańcowych, sprawdzenie sterowania i sygnalizacji.  </t>
  </si>
  <si>
    <r>
      <t>Odłączenie i ponowne przyłączenie przewodów zasilających silniki elektryczne – przekrój żyły do 4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>.</t>
    </r>
  </si>
  <si>
    <r>
      <t>Odłączenie i ponowne przyłączenie przewodów zasilających silniki elektryczne – przekrój żyły 4 mm</t>
    </r>
    <r>
      <rPr>
        <vertAlign val="superscript"/>
        <sz val="10"/>
        <color rgb="FF000000"/>
        <rFont val="Calibri"/>
        <family val="2"/>
        <charset val="238"/>
      </rPr>
      <t xml:space="preserve">2 </t>
    </r>
    <r>
      <rPr>
        <sz val="10"/>
        <color rgb="FF000000"/>
        <rFont val="Calibri"/>
        <family val="2"/>
        <charset val="238"/>
      </rPr>
      <t>do 16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>.</t>
    </r>
  </si>
  <si>
    <r>
      <t>Odłączenie i ponowne przyłączenie przewodów zasilających silniki elektryczne – przekrój żyły 16 mm</t>
    </r>
    <r>
      <rPr>
        <vertAlign val="superscript"/>
        <sz val="10"/>
        <color rgb="FF000000"/>
        <rFont val="Calibri"/>
        <family val="2"/>
        <charset val="238"/>
      </rPr>
      <t xml:space="preserve">2 </t>
    </r>
    <r>
      <rPr>
        <sz val="10"/>
        <color rgb="FF000000"/>
        <rFont val="Calibri"/>
        <family val="2"/>
        <charset val="238"/>
      </rPr>
      <t>do 50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>.</t>
    </r>
  </si>
  <si>
    <r>
      <t>Odłączenie i ponowne przyłączenie przewodów zasilających silniki elektryczne – przekrój żyły 50 mm</t>
    </r>
    <r>
      <rPr>
        <vertAlign val="superscript"/>
        <sz val="10"/>
        <color rgb="FF000000"/>
        <rFont val="Calibri"/>
        <family val="2"/>
        <charset val="238"/>
      </rPr>
      <t xml:space="preserve">2 </t>
    </r>
    <r>
      <rPr>
        <sz val="10"/>
        <color rgb="FF000000"/>
        <rFont val="Calibri"/>
        <family val="2"/>
        <charset val="238"/>
      </rPr>
      <t>do 120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>.</t>
    </r>
  </si>
  <si>
    <t>2/3</t>
  </si>
  <si>
    <t>16.</t>
  </si>
  <si>
    <t>2</t>
  </si>
  <si>
    <t>Wentylator powietrza kotła OP 230, OP 70, WP 120 i WP 70</t>
  </si>
  <si>
    <t>Wentylator spalin kotła OP 230, OP 70, WP 120 i WP 70</t>
  </si>
  <si>
    <t>Wentylator powietrza uszczelniającego kotła OP 230</t>
  </si>
  <si>
    <t>Wymiana uszkodzonego elementu wykonanego z blachy o grubości 5 mm - powierzchnia wymiany 1 m2.</t>
  </si>
  <si>
    <t>71.</t>
  </si>
  <si>
    <t>81.</t>
  </si>
  <si>
    <t xml:space="preserve">Wyważanie urządzenia wirującego </t>
  </si>
  <si>
    <t>Kontrola stanu istniejącego i korekta osiowania urządzenia wirującego</t>
  </si>
  <si>
    <t>Osiowanie urządzenia wirującego po wykonanej naprawie</t>
  </si>
  <si>
    <t xml:space="preserve">Pomiar stanu dynamicznego urządzenia wirującego z wykonaniem raportu </t>
  </si>
  <si>
    <t>Pozycja</t>
  </si>
  <si>
    <t>Prace mechaniczne warsztatowe</t>
  </si>
  <si>
    <t>Prace spawalnicze – spawacz z uprawnieniami podstawowymi</t>
  </si>
  <si>
    <t>Prace izolacyjno i murarskie</t>
  </si>
  <si>
    <t>Przekładnia młyna EM70 i 6M75</t>
  </si>
  <si>
    <t>Wymiana oleju</t>
  </si>
  <si>
    <t>Instalacja oleju smarnego odsiewacza dynamicznego młyna EM70 i 6M75</t>
  </si>
  <si>
    <t>Instalacja oleju smarnego wentylatora młynowego WPM-85</t>
  </si>
  <si>
    <t>Łożysko nośne (dolne)  obrotowego podgrzewacza powietrza</t>
  </si>
  <si>
    <t>Branża</t>
  </si>
  <si>
    <t xml:space="preserve">Remont kapitalny młyna EM70 kotłów K6 i K7 w EC Gdynia (bez remontu przekładni równoległej)    </t>
  </si>
  <si>
    <t xml:space="preserve">Remont kapitalny młyna 6M75 kotła nr 5 (bez remontu przekładni równoległej)    </t>
  </si>
  <si>
    <t xml:space="preserve">Remont kapitalny młyna 6M75 kotła nr 10 (bez remontu przekładni równoległej)    </t>
  </si>
  <si>
    <t xml:space="preserve">Remont kapitalny przekładni równoległej młyna EM70 i 6M75 </t>
  </si>
  <si>
    <t>Zakres</t>
  </si>
  <si>
    <t>[PLN]</t>
  </si>
  <si>
    <t xml:space="preserve">Operacja </t>
  </si>
  <si>
    <t>Czyszczenie skanera/fotokomórki</t>
  </si>
  <si>
    <t>Czyszczenie skanera/fotokomórki ze szlaki</t>
  </si>
  <si>
    <t>Montaż, demontaż lub wymiana zapalarki HESI</t>
  </si>
  <si>
    <t>Wymiana rozdzielacza pneumatycznego</t>
  </si>
  <si>
    <t>Remont zaworu kołnierzowego DN15-DN25 PN40</t>
  </si>
  <si>
    <t>Remont zaworu kołnierzowego DN32-DN50 PN40</t>
  </si>
  <si>
    <t>Uczestniczenie w próbach funkcjonalnych palnika</t>
  </si>
  <si>
    <t>Zamiana lanc oleju lekkiego na lance mazutowe</t>
  </si>
  <si>
    <t>Czyszczenie lanc na olej opałowy lekki</t>
  </si>
  <si>
    <t xml:space="preserve">Czyszczenie komór palników rozpałkowych K9 </t>
  </si>
  <si>
    <t>Naprawa i uruchomienie klap ogniowych na K9</t>
  </si>
  <si>
    <t xml:space="preserve">Czyszczenie filtrów na instalacji mazutu </t>
  </si>
  <si>
    <t>Czyszczenie zaworów zaporowych DN20 na instalacji mazutowej</t>
  </si>
  <si>
    <t>Wymiana filtrów powietrza na zaworach pneumatycznych mazutu</t>
  </si>
  <si>
    <t>Ustawienie krańcówek wsuwu i wysuwu lanc</t>
  </si>
  <si>
    <t>Ustawienie krańcówek wsuwu i wysuwu zapalarek</t>
  </si>
  <si>
    <t>Przegląd armatek wodnych  -2 szt. Czyszczenie dyszy, kontrola przegubów, kontrola uszczelnień, kontrola układu kinematycznego. Wykonanie konserwacji zgodnie z DTR urządzenia.</t>
  </si>
  <si>
    <t>Odblokowanie lancy armatki na kotle ( demontaż lancy, kompensatora , wyczyszczenie szlaki , ponowny montaż).</t>
  </si>
  <si>
    <t>Demontaż i ponowny montaż zdmuchiwacza Xcep 1,1.</t>
  </si>
  <si>
    <t>Przegląd, konserwacja i uruchomienie zdmuchiwacza Xcep 1,1 na kotle.</t>
  </si>
  <si>
    <t>Remont zdmuchiwacza Xcep 1.1:</t>
  </si>
  <si>
    <t>Konserwacja  i uruchomienie zdmuchiwaczy i uruchomienie krótkoskokowych na K5</t>
  </si>
  <si>
    <t>Konserwacja i uruchomienie  zdmuchiwaczy długoskokowych na kotłach OP 230</t>
  </si>
  <si>
    <t>Palniki rozpałkowe</t>
  </si>
  <si>
    <t>Demontaż osprzętu AKPiA w celu przygotowania do remontu palnika:</t>
  </si>
  <si>
    <t>Montaż osprzętu AKPiA do uruchomienia palnika po remoncie palnika:</t>
  </si>
  <si>
    <t>Diagnoza usterki w układach sterowania instalacji palników rozpałkowych w przypadku stwierdzenia niesprawności:</t>
  </si>
  <si>
    <t>Uruchomieniu palnika po postoju lub remoncie kotła .</t>
  </si>
  <si>
    <t>Zamiana lanc mazutowych na lance na olej lekki:</t>
  </si>
  <si>
    <t>Uruchomienie zaciętej lancy palnika olejowego lub zapalarki:</t>
  </si>
  <si>
    <t>Kontrola wsuwu i wysuwu lanc palników i zapalarek, oczyszczenie rur prowadzących</t>
  </si>
  <si>
    <t>Przegląd palników kotła WP-70, OP-70</t>
  </si>
  <si>
    <t xml:space="preserve">Przegląd palników kotła WP-120 </t>
  </si>
  <si>
    <t>Przegląd palnika zapalającego propanowego na K6</t>
  </si>
  <si>
    <t>Wymiana węża zbrojonego (końcówki gwintowane  ¾”) oleju opałowego lub pary rozpylającej</t>
  </si>
  <si>
    <t>Wymiana uszkodzonych cięgien prowadzenia lanc palników</t>
  </si>
  <si>
    <t>Czyszczenie kryzy recyrkulacji mazutu (międzykołnierzowa)</t>
  </si>
  <si>
    <t>Czyszczenie wanienki ociekowej z mazutu (pod stacjami palnikowymi)</t>
  </si>
  <si>
    <t xml:space="preserve">Wymiana (demontaż i montaż) napędu pneumatycznego armatury </t>
  </si>
  <si>
    <t>Wymiana (demontaż i montaż) napędu elektromechnicznego armatury</t>
  </si>
  <si>
    <t>Instalacje rozpałkowe</t>
  </si>
  <si>
    <t>Przegląd zaworu kulowego międzykołnierzowego DN15-DN25 PN40</t>
  </si>
  <si>
    <t>Wymiana zaworu kołnierzowego DN15 – DN50 PN40</t>
  </si>
  <si>
    <t>Wymiana zaworu z końcówkami do spawania na DN15 – DN25</t>
  </si>
  <si>
    <t>Wymiana zaworu z końcówkami do spawania na DN32</t>
  </si>
  <si>
    <t>Wymiana zaworu z końcówkami do spawania na DN50</t>
  </si>
  <si>
    <t>Ustawienie wyłączników krańcowych napędów elektromechanicznych armatury</t>
  </si>
  <si>
    <t>Przegląd instalacji armatek wodnych na kotle OP230-2 szt. w zakresie:</t>
  </si>
  <si>
    <t>Zdmuchiwacze popiołu</t>
  </si>
  <si>
    <t>Konserwacja i uruchomienie  zdmuchiwaczy OPP kotłów OP 230</t>
  </si>
  <si>
    <t>Czyszczenie lanc mazutowych z demontażem wewn. rury parowej na K9</t>
  </si>
  <si>
    <t>Czyszczenie lanc mazutowych z demontażem wewn. rury parowej na K5,K7 i K10</t>
  </si>
  <si>
    <t xml:space="preserve">Prace mechaniczne ogólne –monter </t>
  </si>
  <si>
    <t>A</t>
  </si>
  <si>
    <t>B</t>
  </si>
  <si>
    <t>C</t>
  </si>
  <si>
    <t>G</t>
  </si>
  <si>
    <t xml:space="preserve"> [%]</t>
  </si>
  <si>
    <t>Cena brutto za wykonanie prac w całym okresie realizacji umowy</t>
  </si>
  <si>
    <t xml:space="preserve">Remont kapitalny młyna EM70 K7 i K9 w EC Gdańsk (bez remontu przekładni równoległej)    </t>
  </si>
  <si>
    <t>Skrzynia przekładniowa młyna wentylatorowego MWK8</t>
  </si>
  <si>
    <t>Skrzynia przekładniowa młyna wentylatorowego MWK16</t>
  </si>
  <si>
    <t>Wodowskaz KTA</t>
  </si>
  <si>
    <t>Wymiana szkieł</t>
  </si>
  <si>
    <t>Wymiana</t>
  </si>
  <si>
    <t>Wymiana wodowskazu na kotle</t>
  </si>
  <si>
    <t>Obróbka mechaniczna</t>
  </si>
  <si>
    <t>Rurociąg fi 31,8 – 57 mm</t>
  </si>
  <si>
    <t>Rurociąg fi 60,3 – 108 mm</t>
  </si>
  <si>
    <t>Diagnostyka doraźna stanu urządzeń wirujących</t>
  </si>
  <si>
    <t>Wymiana tulei gumowych sprzęgła</t>
  </si>
  <si>
    <t>Wymiana tulei gumowych sprzęgła - 8 szt.</t>
  </si>
  <si>
    <t>Kompensator elastyczny</t>
  </si>
  <si>
    <t>Wymiana kompensatora elastycznego - 6 mb</t>
  </si>
  <si>
    <t>Wymiana łożyska nośnego (29476 lub 29464)</t>
  </si>
  <si>
    <t>Wentylator chłodzenia fotokomórek kotła OP 230</t>
  </si>
  <si>
    <t>Czyszczenie filtra tkaninowego</t>
  </si>
  <si>
    <t>Wymiana pompy typu PZ</t>
  </si>
  <si>
    <t>Naprawa/wymiana balustrady na ciągach komunikacyjnych i podestach obsługowych wykorzystywanych do obsługi urządzeń produkcyjnych i technologicznych</t>
  </si>
  <si>
    <t>Naprawa/wymiana bortnicy na ciągach komunikacyjnych i podestach obsługowych wykorzystywanych do obsługi urządzeń produkcyjnych i technologicznych</t>
  </si>
  <si>
    <t xml:space="preserve">Rozsprzęglenie i zesprzęglenie układu napędowego </t>
  </si>
  <si>
    <t>Ilość usług planowana do realizacji w ciągu 12 miesięcy obowiązywania umowy</t>
  </si>
  <si>
    <t>Łącznie cena usług zrealizowanych w ciągu 12 miesięcy obowiązywania umowy</t>
  </si>
  <si>
    <t>Remont młyna MWK-16.</t>
  </si>
  <si>
    <t>Remont młyna MWK-8.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</si>
  <si>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</si>
  <si>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</si>
  <si>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</si>
  <si>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</si>
  <si>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</si>
  <si>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</si>
  <si>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</si>
  <si>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</si>
  <si>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</si>
  <si>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</si>
  <si>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</si>
  <si>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</si>
  <si>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3</t>
  </si>
  <si>
    <t>Palnik pyłowy kotła OP 230 w EC Gdynia</t>
  </si>
  <si>
    <t>Palnik pyłowy kotła OP 230 w EC Gdańsk</t>
  </si>
  <si>
    <t xml:space="preserve">Wymiana fundamentu przekładni równoległej wraz z przystawką w ramach remontu kapitalnego młyna EM70 i 6M75 </t>
  </si>
  <si>
    <t>105.</t>
  </si>
  <si>
    <t xml:space="preserve">Wartość pozycji netto [PLN] </t>
  </si>
  <si>
    <t xml:space="preserve">Ilość usług planowana do realizacji w ciągu 12 miesięcy obowiązywania umowy
</t>
  </si>
  <si>
    <t xml:space="preserve">Cena jednostkowa netto [PLN]
</t>
  </si>
  <si>
    <t xml:space="preserve">Wartość pozycji netto [PLN]
</t>
  </si>
  <si>
    <t>SUMA</t>
  </si>
  <si>
    <t xml:space="preserve">Wartość pozycji netto [PLN] 
</t>
  </si>
  <si>
    <t>Stawka
jednostkowa netto [PLN]</t>
  </si>
  <si>
    <t>L.p.</t>
  </si>
  <si>
    <t>Koszty zakupu</t>
  </si>
  <si>
    <t>%</t>
  </si>
  <si>
    <t>X</t>
  </si>
  <si>
    <t>D</t>
  </si>
  <si>
    <t>E</t>
  </si>
  <si>
    <t>F</t>
  </si>
  <si>
    <t>(kol. D x 4)</t>
  </si>
  <si>
    <t xml:space="preserve"> (kol. E + kol. F)</t>
  </si>
  <si>
    <t>Cena netto dla 48 miesięcy obowiązywania umowy</t>
  </si>
  <si>
    <t>Cena netto dla 12 miesięcy obowiązywania umowy</t>
  </si>
  <si>
    <t>Podatek VAT
od poz. w kol. G
……….%</t>
  </si>
  <si>
    <t>Okresowy przegląd młyna EM70 i 6M75</t>
  </si>
  <si>
    <t>Wartość oferty</t>
  </si>
  <si>
    <t>Urządzenia wirujące z silnikiem o masie do 100 kg</t>
  </si>
  <si>
    <t>Urządzenia wirujące z silnikiem o masie powyżej 100 kg</t>
  </si>
  <si>
    <t>(nazwa Wykonawcy)</t>
  </si>
  <si>
    <t xml:space="preserve">Załącznik nr 11 do SWZ - Formularz Cenowy </t>
  </si>
  <si>
    <t>Wykonawca wypełnia pola zaznaczone kolorem żółtym</t>
  </si>
  <si>
    <r>
      <rPr>
        <b/>
        <sz val="11"/>
        <color theme="1"/>
        <rFont val="Calibri"/>
        <family val="2"/>
        <charset val="238"/>
        <scheme val="minor"/>
      </rPr>
      <t xml:space="preserve">Numer postępowania: </t>
    </r>
    <r>
      <rPr>
        <sz val="11"/>
        <color theme="1"/>
        <rFont val="Calibri"/>
        <family val="2"/>
        <charset val="238"/>
        <scheme val="minor"/>
      </rPr>
      <t xml:space="preserve">
POST/PEC/PEC/UZR/00908/2025</t>
    </r>
  </si>
  <si>
    <r>
      <rPr>
        <b/>
        <sz val="11"/>
        <color theme="1"/>
        <rFont val="Calibri"/>
        <family val="2"/>
        <charset val="238"/>
        <scheme val="minor"/>
      </rPr>
      <t xml:space="preserve">Nazwa postępowania: </t>
    </r>
    <r>
      <rPr>
        <sz val="11"/>
        <color theme="1"/>
        <rFont val="Calibri"/>
        <family val="2"/>
        <charset val="238"/>
        <scheme val="minor"/>
      </rPr>
      <t xml:space="preserve">
Usuwanie awarii i usterek, wykonywanie remontów bieżących, planowych i modernizacji na kotłach, urządzeniach pomocniczych kotłów oraz urządzeniach i instalacjach technologicznych kotłowni w PGE Energia Ciepła S.A. Oddział Wybrzeże</t>
    </r>
  </si>
  <si>
    <t xml:space="preserve"> Wartość oferty </t>
  </si>
  <si>
    <t>Tabela nr 1 - Remont młynów kulowo – misowych EM70 i 6M75</t>
  </si>
  <si>
    <t>Tabela nr 2 - Prace remontowe na urządzeniach pomocniczych i instalacjach kotłowni</t>
  </si>
  <si>
    <t>Tabela nr 3 - Prace obsługowe, konserwacyjne i remontowe na instalacjach palników rozpałkowych oraz instalacjach oczyszczania części ciśnieniowych kotłów 
i koszy grzewczych obrotowych podgrzewaczy powietrza</t>
  </si>
  <si>
    <t>Tabela nr 4 -  Czynności związane z wymianą oleju w urządzeniach pomocniczych kotłów</t>
  </si>
  <si>
    <t xml:space="preserve">Tabela nr 5 - Stawki roboczogodzin, zgodnie z którymi będą rozliczane prace niewycenione w cennikach szczegółowych 
w Tabelach nr 1-3 </t>
  </si>
  <si>
    <r>
      <t xml:space="preserve">Przeglądy okresowe i remonty młynów kulowo – misowych EM70 i 6M75
</t>
    </r>
    <r>
      <rPr>
        <b/>
        <sz val="10"/>
        <color theme="1"/>
        <rFont val="Calibri"/>
        <family val="2"/>
        <charset val="238"/>
        <scheme val="minor"/>
      </rPr>
      <t>(poz. 8 Tabeli nr 1)</t>
    </r>
  </si>
  <si>
    <r>
      <t xml:space="preserve">Prace remontowe na urządzeniach pomocniczych i instalacjach kotłowni </t>
    </r>
    <r>
      <rPr>
        <b/>
        <sz val="10"/>
        <color theme="1"/>
        <rFont val="Calibri"/>
        <family val="2"/>
        <charset val="238"/>
        <scheme val="minor"/>
      </rPr>
      <t>(poz. 105 Tabeli nr 2.)</t>
    </r>
  </si>
  <si>
    <r>
      <t xml:space="preserve">Prace obsługowe, konserwacyjne i remontowe na instalacjach palników rozpałkowych oraz instalacjach oczyszczania części ciśnieniowych kotłów i koszy grzewczych obrotowych podgrzewaczy powietrza 
</t>
    </r>
    <r>
      <rPr>
        <b/>
        <sz val="10"/>
        <color theme="1"/>
        <rFont val="Calibri"/>
        <family val="2"/>
        <charset val="238"/>
        <scheme val="minor"/>
      </rPr>
      <t>(poz. 51 Tabeli nr 3)</t>
    </r>
  </si>
  <si>
    <r>
      <t xml:space="preserve">Czynności związane z wymianą oraz kontrolą jakości oleju w urządzeniach pomocniczych kotłów 
</t>
    </r>
    <r>
      <rPr>
        <b/>
        <sz val="10"/>
        <color theme="1"/>
        <rFont val="Calibri"/>
        <family val="2"/>
        <charset val="238"/>
        <scheme val="minor"/>
      </rPr>
      <t>(poz. 7 Tabeli nr 4)</t>
    </r>
  </si>
  <si>
    <r>
      <t xml:space="preserve">Pozostałe Prace Utrzymaniowe objęte podstawowym zakresem Umowy, niezbędne do realizacji jej celu, niewymienione w załacznikach 1,2,3,4
</t>
    </r>
    <r>
      <rPr>
        <b/>
        <sz val="10"/>
        <color theme="1"/>
        <rFont val="Calibri"/>
        <family val="2"/>
        <charset val="238"/>
        <scheme val="minor"/>
      </rPr>
      <t xml:space="preserve">(poz. 11Tabeli nr 5) </t>
    </r>
  </si>
  <si>
    <t xml:space="preserve">Wartość netto, którą należy wprowadzić w Systemie Zakupowym  
(wartość brutto zostanie wyliczona automatycznie po wprowadzeniu odpowiedniej stawki podatku VAT). </t>
  </si>
  <si>
    <t>dokument należy podpisać kwalifikowanym podpisem elektronicznym przez osobę lub osoby umocowane do złożenia podpisu w imieniu Wykonawcy</t>
  </si>
  <si>
    <t>(podpis Wykonawcy)</t>
  </si>
  <si>
    <r>
      <rPr>
        <b/>
        <sz val="9"/>
        <color indexed="8"/>
        <rFont val="Calibri"/>
        <family val="2"/>
        <charset val="238"/>
      </rPr>
      <t xml:space="preserve">Uwagi:
</t>
    </r>
    <r>
      <rPr>
        <sz val="9"/>
        <color indexed="8"/>
        <rFont val="Calibri"/>
        <family val="2"/>
        <charset val="238"/>
      </rPr>
      <t xml:space="preserve">* Podane ilości usług są ilościami szacunkowymi przyjętymi przez Zamawiającego na potrzeby wyceny i porównania ofet. W trakcie realizacji przedmiotu Umowy ilość faktycznie zleconych usług może ulec zmianie stosownie do bieżących, uzasadnionych potrzeb Zamawiającego.  
**  W cenach jednostkowych (kolumna D) należy uwzględnić wszystkie koszty związane z realizacja danego zadania (robociznę, dojazd, materiały pomocnicze dostarczane przez Wykonawcę zgodnie z zapisami OPZ, koszty pośrednie i zysk).    </t>
    </r>
    <r>
      <rPr>
        <b/>
        <sz val="9"/>
        <color indexed="8"/>
        <rFont val="Calibri"/>
        <family val="2"/>
        <charset val="238"/>
      </rPr>
      <t xml:space="preserve">    </t>
    </r>
  </si>
  <si>
    <r>
      <rPr>
        <b/>
        <sz val="9"/>
        <color indexed="8"/>
        <rFont val="Calibri"/>
        <family val="2"/>
        <charset val="238"/>
      </rPr>
      <t xml:space="preserve">Uwagi:
</t>
    </r>
    <r>
      <rPr>
        <sz val="9"/>
        <color indexed="8"/>
        <rFont val="Calibri"/>
        <family val="2"/>
        <charset val="238"/>
      </rPr>
      <t xml:space="preserve">* Podane ilości roboczogodzin są ilościami szacunkowymi przyjętymi przez Zamawiającego na potrzeby wyceny i porównania ofet. W trakcie realizacji przedmiotu Umowy ilość faktycznie zleconych prac może ulec zmianie stosownie do bieżących, uzasadnionych potrzeb Zamawiającego.  
**  W cenach jednostkowych (kolumna G) należy uwzględnić wszystkie koszty związane z realizacja danego zadania (robociznę, dojazd, materiały pomocnicze dostarczane przez Wykonawcę zgodnie z zapisami OPZ, koszty pośrednie i zysk)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</si>
  <si>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r>
      <rPr>
        <b/>
        <sz val="9"/>
        <color indexed="8"/>
        <rFont val="Calibri"/>
        <family val="2"/>
        <charset val="238"/>
      </rPr>
      <t xml:space="preserve">Uwagi:
</t>
    </r>
    <r>
      <rPr>
        <sz val="9"/>
        <color indexed="8"/>
        <rFont val="Calibri"/>
        <family val="2"/>
        <charset val="238"/>
      </rPr>
      <t xml:space="preserve">* Podane ilości roboczogodzin są ilościami szacunkowymi przyjętymi przez Zamawiającego na potrzeby wyceny i porównania ofet. W trakcie realizacji przedmiotu Umowy ilość faktycznie zleconych prac może ulec zmianie stosownie do bieżących, uzasadnionych potrzeb Zamawiającego.  
**  W cenach jednostkowych (kolumna F) należy uwzględnić wszystkie koszty związane z realizacja danego zadania (robociznę, dojazd, materiały pomocnicze dostarczane przez Wykonawcę zgodnie z zapisami OPZ, koszty pośrednie i zysk)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</si>
  <si>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r>
      <rPr>
        <b/>
        <sz val="9"/>
        <color indexed="8"/>
        <rFont val="Calibri"/>
        <family val="2"/>
        <charset val="238"/>
      </rPr>
      <t xml:space="preserve">Uwagi:
</t>
    </r>
    <r>
      <rPr>
        <sz val="9"/>
        <color indexed="8"/>
        <rFont val="Calibri"/>
        <family val="2"/>
        <charset val="238"/>
      </rPr>
      <t xml:space="preserve">* Podane ilości roboczogodzin są ilościami szacunkowymi przyjętymi przez Zamawiającego na potrzeby wyceny i porównania ofet. W trakcie realizacji przedmiotu Umowy ilość faktycznie zleconych prac może ulec zmianie stosownie do bieżących, uzasadnionych potrzeb Zamawiającego.  
**  W cenach jednostkowych (kolumna D) należy uwzględnić wszystkie koszty związane z realizacja danego zadania (robociznę, dojazd, materiały pomocnicze dostarczane przez Wykonawcę zgodnie z zapisami OPZ, koszty pośrednie i zysk)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</si>
  <si>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>Szacowana ilość roboczogodzin realizowanych w ramach prac niewycenionych w cennikach szczegółowych (Tabele 1-3) w ciągu 12 miesięcy obowiązywania umowy</t>
  </si>
  <si>
    <r>
      <t xml:space="preserve">Koszt zakupu usług zewnętrznych niezbędnych do realizacji prac określonych w Umowie poz. 1 x 5% powiększony o koszty zakupu  5%
</t>
    </r>
    <r>
      <rPr>
        <b/>
        <sz val="10"/>
        <color theme="1"/>
        <rFont val="Calibri"/>
        <family val="2"/>
        <charset val="238"/>
      </rPr>
      <t xml:space="preserve">(suma poz. 6 x 5%) x (100% + 5%) </t>
    </r>
  </si>
  <si>
    <r>
      <t xml:space="preserve">Koszt zakupu materiałów niezbędnych do realizacji prac określonych w Umowie - poz. 1 x 10% powiększony o koszty zakupu  5%
</t>
    </r>
    <r>
      <rPr>
        <b/>
        <sz val="10"/>
        <color theme="1"/>
        <rFont val="Calibri"/>
        <family val="2"/>
        <charset val="238"/>
        <scheme val="minor"/>
      </rPr>
      <t xml:space="preserve">(suma poz. 6  x 5%) x (100% + 5%)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</si>
</sst>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111">
    <xf numFmtId="0" fontId="0" fillId="0" borderId="0" xfId="0"/>
    <xf numFmtId="0" fontId="2" fillId="0" borderId="1" xfId="0" applyFont="1" applyBorder="1" applyAlignment="1">
      <alignment horizontal="center" vertical="center"/>
    </xf>
    <xf numFmtId="16" fontId="2" fillId="0" borderId="1" xfId="0" quotePrefix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/>
    </xf>
    <xf numFmtId="16" fontId="2" fillId="0" borderId="2" xfId="0" quotePrefix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6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/>
    <xf numFmtId="16" fontId="2" fillId="0" borderId="1" xfId="0" quotePrefix="1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16" fontId="2" fillId="0" borderId="3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9" fillId="0" borderId="1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9" fillId="0" borderId="1" xfId="0" applyFont="1" applyFill="1" applyBorder="1" applyAlignment="1">
      <alignment horizontal="right" vertical="center" wrapText="1"/>
    </xf>
    <xf numFmtId="0" fontId="0" fillId="4" borderId="0" xfId="0" applyFill="1"/>
    <xf numFmtId="0" fontId="13" fillId="0" borderId="0" xfId="0" applyFont="1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0" fillId="5" borderId="0" xfId="0" applyFill="1"/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vertical="center" wrapText="1"/>
    </xf>
    <xf numFmtId="164" fontId="7" fillId="0" borderId="1" xfId="0" applyNumberFormat="1" applyFont="1" applyBorder="1" applyAlignment="1">
      <alignment vertical="center" wrapText="1"/>
    </xf>
    <xf numFmtId="164" fontId="2" fillId="4" borderId="1" xfId="0" applyNumberFormat="1" applyFont="1" applyFill="1" applyBorder="1" applyAlignment="1">
      <alignment vertical="center" wrapText="1"/>
    </xf>
    <xf numFmtId="164" fontId="2" fillId="0" borderId="6" xfId="0" applyNumberFormat="1" applyFont="1" applyBorder="1" applyAlignment="1">
      <alignment vertical="center" wrapText="1"/>
    </xf>
    <xf numFmtId="164" fontId="2" fillId="4" borderId="2" xfId="0" applyNumberFormat="1" applyFont="1" applyFill="1" applyBorder="1" applyAlignment="1">
      <alignment vertical="center"/>
    </xf>
    <xf numFmtId="164" fontId="2" fillId="0" borderId="2" xfId="0" applyNumberFormat="1" applyFont="1" applyFill="1" applyBorder="1" applyAlignment="1">
      <alignment vertical="center"/>
    </xf>
    <xf numFmtId="164" fontId="7" fillId="0" borderId="2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11" fillId="4" borderId="1" xfId="0" applyNumberFormat="1" applyFont="1" applyFill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right" vertical="center" wrapText="1"/>
    </xf>
    <xf numFmtId="164" fontId="12" fillId="3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/>
    </xf>
    <xf numFmtId="164" fontId="11" fillId="0" borderId="1" xfId="0" applyNumberFormat="1" applyFont="1" applyFill="1" applyBorder="1" applyAlignment="1">
      <alignment horizontal="right" vertical="center" wrapText="1"/>
    </xf>
    <xf numFmtId="164" fontId="12" fillId="5" borderId="1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/>
    </xf>
    <xf numFmtId="0" fontId="17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0" fillId="0" borderId="0" xfId="0" applyAlignment="1">
      <alignment horizontal="left" vertical="center" wrapText="1"/>
    </xf>
    <xf numFmtId="0" fontId="19" fillId="0" borderId="1" xfId="1" applyFont="1" applyBorder="1" applyAlignment="1">
      <alignment horizontal="center" vertical="center" wrapText="1"/>
    </xf>
    <xf numFmtId="0" fontId="20" fillId="0" borderId="1" xfId="1" applyFont="1" applyBorder="1" applyAlignment="1">
      <alignment horizontal="center"/>
    </xf>
    <xf numFmtId="0" fontId="21" fillId="0" borderId="8" xfId="1" applyFont="1" applyBorder="1" applyAlignment="1">
      <alignment horizontal="left" vertical="center" wrapText="1"/>
    </xf>
    <xf numFmtId="0" fontId="21" fillId="0" borderId="10" xfId="1" applyFont="1" applyBorder="1" applyAlignment="1">
      <alignment horizontal="left" vertical="center" wrapText="1"/>
    </xf>
    <xf numFmtId="0" fontId="21" fillId="0" borderId="11" xfId="1" applyFont="1" applyBorder="1" applyAlignment="1">
      <alignment horizontal="left" vertical="center" wrapText="1"/>
    </xf>
    <xf numFmtId="0" fontId="21" fillId="0" borderId="12" xfId="1" applyFont="1" applyBorder="1" applyAlignment="1">
      <alignment horizontal="left" vertical="center" wrapText="1"/>
    </xf>
    <xf numFmtId="0" fontId="21" fillId="0" borderId="13" xfId="1" applyFont="1" applyBorder="1" applyAlignment="1">
      <alignment horizontal="left" vertical="center" wrapText="1"/>
    </xf>
    <xf numFmtId="0" fontId="21" fillId="0" borderId="14" xfId="1" applyFont="1" applyBorder="1" applyAlignment="1">
      <alignment horizontal="left" vertical="center" wrapText="1"/>
    </xf>
    <xf numFmtId="0" fontId="19" fillId="0" borderId="8" xfId="1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3" xfId="1" applyFont="1" applyBorder="1" applyAlignment="1">
      <alignment horizontal="center" vertical="center" wrapText="1"/>
    </xf>
    <xf numFmtId="0" fontId="19" fillId="0" borderId="7" xfId="1" applyFont="1" applyBorder="1" applyAlignment="1">
      <alignment horizontal="center" vertical="center" wrapText="1"/>
    </xf>
    <xf numFmtId="0" fontId="19" fillId="0" borderId="14" xfId="1" applyFont="1" applyBorder="1" applyAlignment="1">
      <alignment horizontal="center" vertical="center" wrapText="1"/>
    </xf>
    <xf numFmtId="0" fontId="20" fillId="0" borderId="8" xfId="1" applyFont="1" applyBorder="1" applyAlignment="1">
      <alignment horizontal="center"/>
    </xf>
    <xf numFmtId="0" fontId="20" fillId="0" borderId="9" xfId="1" applyFont="1" applyBorder="1" applyAlignment="1">
      <alignment horizontal="center"/>
    </xf>
    <xf numFmtId="0" fontId="20" fillId="0" borderId="10" xfId="1" applyFont="1" applyBorder="1" applyAlignment="1">
      <alignment horizontal="center"/>
    </xf>
    <xf numFmtId="0" fontId="20" fillId="0" borderId="11" xfId="1" applyFont="1" applyBorder="1" applyAlignment="1">
      <alignment horizontal="center"/>
    </xf>
    <xf numFmtId="0" fontId="20" fillId="0" borderId="0" xfId="1" applyFont="1" applyBorder="1" applyAlignment="1">
      <alignment horizontal="center"/>
    </xf>
    <xf numFmtId="0" fontId="20" fillId="0" borderId="12" xfId="1" applyFont="1" applyBorder="1" applyAlignment="1">
      <alignment horizontal="center"/>
    </xf>
    <xf numFmtId="0" fontId="20" fillId="0" borderId="13" xfId="1" applyFont="1" applyBorder="1" applyAlignment="1">
      <alignment horizontal="center"/>
    </xf>
    <xf numFmtId="0" fontId="20" fillId="0" borderId="7" xfId="1" applyFont="1" applyBorder="1" applyAlignment="1">
      <alignment horizontal="center"/>
    </xf>
    <xf numFmtId="0" fontId="20" fillId="0" borderId="14" xfId="1" applyFont="1" applyBorder="1" applyAlignment="1">
      <alignment horizontal="center"/>
    </xf>
    <xf numFmtId="0" fontId="21" fillId="0" borderId="1" xfId="1" applyFont="1" applyBorder="1" applyAlignment="1">
      <alignment horizontal="left" vertical="top" wrapText="1"/>
    </xf>
    <xf numFmtId="0" fontId="13" fillId="0" borderId="7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</cellXfs>
  <cellStyles count="2">
    <cellStyle name="Normalny" xfId="0" builtinId="0"/>
    <cellStyle name="Normalny 2" xfId="1" xr:uid="{35CED474-BC47-4B16-A808-C7BBC52A55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5"/>
  <sheetViews>
    <sheetView topLeftCell="A10" workbookViewId="0">
      <selection activeCell="D20" sqref="D20"/>
    </sheetView>
  </sheetViews>
  <sheetFormatPr defaultRowHeight="15" x14ac:dyDescent="0.25"/>
  <cols>
    <col min="1" max="1" width="5.5703125" customWidth="1"/>
    <col min="2" max="2" width="58.5703125" customWidth="1"/>
    <col min="3" max="3" width="8.5703125" style="25" customWidth="1"/>
    <col min="4" max="10" width="16.5703125" customWidth="1"/>
    <col min="12" max="12" width="11.42578125" bestFit="1" customWidth="1"/>
  </cols>
  <sheetData>
    <row r="1" spans="1:7" s="25" customFormat="1" ht="15" customHeight="1" x14ac:dyDescent="0.25">
      <c r="A1" s="57" t="s">
        <v>398</v>
      </c>
      <c r="C1" s="82" t="s">
        <v>397</v>
      </c>
      <c r="D1" s="83"/>
      <c r="E1" s="83"/>
      <c r="F1" s="83"/>
      <c r="G1" s="83"/>
    </row>
    <row r="2" spans="1:7" s="25" customFormat="1" ht="60.75" customHeight="1" x14ac:dyDescent="0.25">
      <c r="C2" s="83"/>
      <c r="D2" s="83"/>
      <c r="E2" s="83"/>
      <c r="F2" s="83"/>
      <c r="G2" s="83"/>
    </row>
    <row r="3" spans="1:7" s="25" customFormat="1" ht="15" customHeight="1" x14ac:dyDescent="0.25">
      <c r="A3" s="56"/>
      <c r="B3" s="25" t="s">
        <v>399</v>
      </c>
    </row>
    <row r="4" spans="1:7" s="25" customFormat="1" ht="66" customHeight="1" x14ac:dyDescent="0.25">
      <c r="A4" s="20"/>
      <c r="B4" s="60" t="s">
        <v>400</v>
      </c>
      <c r="C4" s="84" t="s">
        <v>401</v>
      </c>
      <c r="D4" s="84"/>
      <c r="E4" s="84"/>
      <c r="F4" s="84"/>
      <c r="G4" s="84"/>
    </row>
    <row r="5" spans="1:7" s="25" customFormat="1" ht="15" customHeight="1" x14ac:dyDescent="0.25"/>
    <row r="6" spans="1:7" s="25" customFormat="1" ht="51" x14ac:dyDescent="0.25">
      <c r="B6" s="14" t="s">
        <v>269</v>
      </c>
      <c r="C6" s="14" t="s">
        <v>382</v>
      </c>
      <c r="D6" s="14" t="s">
        <v>391</v>
      </c>
      <c r="E6" s="14" t="s">
        <v>390</v>
      </c>
      <c r="F6" s="14" t="s">
        <v>392</v>
      </c>
      <c r="G6" s="14" t="s">
        <v>330</v>
      </c>
    </row>
    <row r="7" spans="1:7" s="25" customFormat="1" x14ac:dyDescent="0.25">
      <c r="B7" s="14"/>
      <c r="C7" s="14"/>
      <c r="D7" s="26"/>
      <c r="E7" s="26" t="s">
        <v>388</v>
      </c>
      <c r="F7" s="36">
        <v>0.23</v>
      </c>
      <c r="G7" s="26" t="s">
        <v>389</v>
      </c>
    </row>
    <row r="8" spans="1:7" s="25" customFormat="1" x14ac:dyDescent="0.25">
      <c r="B8" s="14"/>
      <c r="C8" s="26" t="s">
        <v>383</v>
      </c>
      <c r="D8" s="26" t="s">
        <v>270</v>
      </c>
      <c r="E8" s="26" t="s">
        <v>270</v>
      </c>
      <c r="F8" s="26" t="s">
        <v>329</v>
      </c>
      <c r="G8" s="26" t="s">
        <v>270</v>
      </c>
    </row>
    <row r="9" spans="1:7" s="25" customFormat="1" x14ac:dyDescent="0.25">
      <c r="A9" s="35" t="s">
        <v>325</v>
      </c>
      <c r="B9" s="35" t="s">
        <v>326</v>
      </c>
      <c r="C9" s="35" t="s">
        <v>327</v>
      </c>
      <c r="D9" s="35" t="s">
        <v>385</v>
      </c>
      <c r="E9" s="35" t="s">
        <v>386</v>
      </c>
      <c r="F9" s="35" t="s">
        <v>387</v>
      </c>
      <c r="G9" s="35" t="s">
        <v>328</v>
      </c>
    </row>
    <row r="10" spans="1:7" s="25" customFormat="1" ht="38.25" x14ac:dyDescent="0.25">
      <c r="A10" s="12" t="s">
        <v>15</v>
      </c>
      <c r="B10" s="33" t="s">
        <v>408</v>
      </c>
      <c r="C10" s="53" t="s">
        <v>384</v>
      </c>
      <c r="D10" s="77">
        <f>'Tabela 1 Młyny'!E10</f>
        <v>0</v>
      </c>
      <c r="E10" s="77">
        <f>D10*4</f>
        <v>0</v>
      </c>
      <c r="F10" s="77">
        <f>E10*0.23</f>
        <v>0</v>
      </c>
      <c r="G10" s="77">
        <f>E10+F10</f>
        <v>0</v>
      </c>
    </row>
    <row r="11" spans="1:7" s="25" customFormat="1" ht="25.5" x14ac:dyDescent="0.25">
      <c r="A11" s="12" t="s">
        <v>19</v>
      </c>
      <c r="B11" s="33" t="s">
        <v>409</v>
      </c>
      <c r="C11" s="53" t="s">
        <v>384</v>
      </c>
      <c r="D11" s="77">
        <f>'Tabela 2 Prace mechaniczne'!H107</f>
        <v>0</v>
      </c>
      <c r="E11" s="77">
        <f t="shared" ref="E11:E17" si="0">D11*4</f>
        <v>0</v>
      </c>
      <c r="F11" s="77">
        <f>E11*0.23</f>
        <v>0</v>
      </c>
      <c r="G11" s="77">
        <f>E11+F11</f>
        <v>0</v>
      </c>
    </row>
    <row r="12" spans="1:7" s="25" customFormat="1" ht="63.75" x14ac:dyDescent="0.25">
      <c r="A12" s="12" t="s">
        <v>22</v>
      </c>
      <c r="B12" s="33" t="s">
        <v>410</v>
      </c>
      <c r="C12" s="53" t="s">
        <v>384</v>
      </c>
      <c r="D12" s="77">
        <f>'Tabela 3 Palniki'!G53</f>
        <v>0</v>
      </c>
      <c r="E12" s="77">
        <f t="shared" si="0"/>
        <v>0</v>
      </c>
      <c r="F12" s="77">
        <f>E12*0.23</f>
        <v>0</v>
      </c>
      <c r="G12" s="77">
        <f>E12+F12</f>
        <v>0</v>
      </c>
    </row>
    <row r="13" spans="1:7" s="25" customFormat="1" ht="38.25" x14ac:dyDescent="0.25">
      <c r="A13" s="12" t="s">
        <v>25</v>
      </c>
      <c r="B13" s="34" t="s">
        <v>411</v>
      </c>
      <c r="C13" s="53" t="s">
        <v>384</v>
      </c>
      <c r="D13" s="78">
        <f>'Tabela 4 Wym oleju'!G9</f>
        <v>0</v>
      </c>
      <c r="E13" s="78">
        <f t="shared" si="0"/>
        <v>0</v>
      </c>
      <c r="F13" s="77">
        <f t="shared" ref="F13:F17" si="1">E13*0.23</f>
        <v>0</v>
      </c>
      <c r="G13" s="77">
        <f t="shared" ref="G13:G17" si="2">E13+F13</f>
        <v>0</v>
      </c>
    </row>
    <row r="14" spans="1:7" s="25" customFormat="1" ht="38.25" x14ac:dyDescent="0.25">
      <c r="A14" s="12" t="s">
        <v>28</v>
      </c>
      <c r="B14" s="34" t="s">
        <v>412</v>
      </c>
      <c r="C14" s="53" t="s">
        <v>384</v>
      </c>
      <c r="D14" s="78">
        <f>'Tabela 5 Stawki godz'!E13</f>
        <v>0</v>
      </c>
      <c r="E14" s="78">
        <f t="shared" si="0"/>
        <v>0</v>
      </c>
      <c r="F14" s="77">
        <f t="shared" si="1"/>
        <v>0</v>
      </c>
      <c r="G14" s="77">
        <f t="shared" si="2"/>
        <v>0</v>
      </c>
    </row>
    <row r="15" spans="1:7" s="25" customFormat="1" x14ac:dyDescent="0.25">
      <c r="A15" s="12" t="s">
        <v>31</v>
      </c>
      <c r="B15" s="55" t="s">
        <v>394</v>
      </c>
      <c r="C15" s="53"/>
      <c r="D15" s="78">
        <f>SUM(D10:D14)</f>
        <v>0</v>
      </c>
      <c r="E15" s="78">
        <f t="shared" ref="E15" si="3">D15*4</f>
        <v>0</v>
      </c>
      <c r="F15" s="77">
        <f t="shared" ref="F15" si="4">E15*0.23</f>
        <v>0</v>
      </c>
      <c r="G15" s="77">
        <f t="shared" ref="G15" si="5">E15+F15</f>
        <v>0</v>
      </c>
    </row>
    <row r="16" spans="1:7" s="25" customFormat="1" ht="57" customHeight="1" x14ac:dyDescent="0.25">
      <c r="A16" s="12" t="s">
        <v>34</v>
      </c>
      <c r="B16" s="80" t="s">
        <v>421</v>
      </c>
      <c r="C16" s="81">
        <v>0.05</v>
      </c>
      <c r="D16" s="78">
        <f>(D15*5%)*(C16+100%)</f>
        <v>0</v>
      </c>
      <c r="E16" s="78">
        <f t="shared" si="0"/>
        <v>0</v>
      </c>
      <c r="F16" s="77">
        <f t="shared" si="1"/>
        <v>0</v>
      </c>
      <c r="G16" s="77">
        <f t="shared" si="2"/>
        <v>0</v>
      </c>
    </row>
    <row r="17" spans="1:7" s="25" customFormat="1" ht="38.25" x14ac:dyDescent="0.25">
      <c r="A17" s="12" t="s">
        <v>35</v>
      </c>
      <c r="B17" s="33" t="s">
        <v>422</v>
      </c>
      <c r="C17" s="81">
        <v>0.05</v>
      </c>
      <c r="D17" s="78">
        <f>(D15*10%)*(C17+100%)</f>
        <v>0</v>
      </c>
      <c r="E17" s="78">
        <f t="shared" si="0"/>
        <v>0</v>
      </c>
      <c r="F17" s="77">
        <f t="shared" si="1"/>
        <v>0</v>
      </c>
      <c r="G17" s="77">
        <f t="shared" si="2"/>
        <v>0</v>
      </c>
    </row>
    <row r="18" spans="1:7" s="25" customFormat="1" x14ac:dyDescent="0.25">
      <c r="A18" s="12" t="s">
        <v>38</v>
      </c>
      <c r="B18" s="51" t="s">
        <v>402</v>
      </c>
      <c r="C18" s="52"/>
      <c r="E18" s="79">
        <f>SUM(E15:E17)</f>
        <v>0</v>
      </c>
      <c r="F18" s="76">
        <f t="shared" ref="F18" si="6">E18*0.23</f>
        <v>0</v>
      </c>
      <c r="G18" s="76">
        <f t="shared" ref="G18" si="7">E18+F18</f>
        <v>0</v>
      </c>
    </row>
    <row r="19" spans="1:7" s="25" customFormat="1" x14ac:dyDescent="0.25"/>
    <row r="20" spans="1:7" s="25" customFormat="1" ht="60" x14ac:dyDescent="0.25">
      <c r="A20" s="64"/>
      <c r="B20" s="58" t="s">
        <v>413</v>
      </c>
    </row>
    <row r="22" spans="1:7" x14ac:dyDescent="0.25">
      <c r="C22" s="85" t="s">
        <v>414</v>
      </c>
      <c r="D22" s="85"/>
      <c r="E22" s="86" t="s">
        <v>415</v>
      </c>
      <c r="F22" s="86"/>
      <c r="G22" s="86"/>
    </row>
    <row r="23" spans="1:7" x14ac:dyDescent="0.25">
      <c r="C23" s="85"/>
      <c r="D23" s="85"/>
      <c r="E23" s="86"/>
      <c r="F23" s="86"/>
      <c r="G23" s="86"/>
    </row>
    <row r="24" spans="1:7" x14ac:dyDescent="0.25">
      <c r="C24" s="85"/>
      <c r="D24" s="85"/>
      <c r="E24" s="86"/>
      <c r="F24" s="86"/>
      <c r="G24" s="86"/>
    </row>
    <row r="25" spans="1:7" x14ac:dyDescent="0.25">
      <c r="C25" s="85"/>
      <c r="D25" s="85"/>
      <c r="E25" s="86"/>
      <c r="F25" s="86"/>
      <c r="G25" s="86"/>
    </row>
  </sheetData>
  <mergeCells count="4">
    <mergeCell ref="C1:G2"/>
    <mergeCell ref="C4:G4"/>
    <mergeCell ref="C22:D25"/>
    <mergeCell ref="E22:G25"/>
  </mergeCells>
  <phoneticPr fontId="15" type="noConversion"/>
  <pageMargins left="0.19685039370078741" right="0.19685039370078741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workbookViewId="0">
      <selection activeCell="J13" sqref="J13"/>
    </sheetView>
  </sheetViews>
  <sheetFormatPr defaultRowHeight="15" x14ac:dyDescent="0.25"/>
  <cols>
    <col min="1" max="1" width="7.140625" bestFit="1" customWidth="1"/>
    <col min="2" max="2" width="103.5703125" customWidth="1"/>
    <col min="3" max="3" width="15" customWidth="1"/>
    <col min="4" max="4" width="13" customWidth="1"/>
    <col min="5" max="5" width="10.42578125" customWidth="1"/>
  </cols>
  <sheetData>
    <row r="1" spans="1:5" s="25" customFormat="1" x14ac:dyDescent="0.25">
      <c r="A1" s="57" t="s">
        <v>403</v>
      </c>
    </row>
    <row r="2" spans="1:5" ht="120" x14ac:dyDescent="0.25">
      <c r="A2" s="41" t="s">
        <v>255</v>
      </c>
      <c r="B2" s="41" t="s">
        <v>269</v>
      </c>
      <c r="C2" s="43" t="s">
        <v>375</v>
      </c>
      <c r="D2" s="43" t="s">
        <v>376</v>
      </c>
      <c r="E2" s="45" t="s">
        <v>377</v>
      </c>
    </row>
    <row r="3" spans="1:5" s="25" customFormat="1" x14ac:dyDescent="0.25">
      <c r="A3" s="48" t="s">
        <v>15</v>
      </c>
      <c r="B3" s="54" t="s">
        <v>393</v>
      </c>
      <c r="C3" s="43">
        <v>46</v>
      </c>
      <c r="D3" s="74">
        <v>0</v>
      </c>
      <c r="E3" s="75">
        <f>C3*D3</f>
        <v>0</v>
      </c>
    </row>
    <row r="4" spans="1:5" x14ac:dyDescent="0.25">
      <c r="A4" s="48" t="s">
        <v>19</v>
      </c>
      <c r="B4" s="44" t="s">
        <v>331</v>
      </c>
      <c r="C4" s="48">
        <v>4</v>
      </c>
      <c r="D4" s="74">
        <v>0</v>
      </c>
      <c r="E4" s="75">
        <f>C4*D4</f>
        <v>0</v>
      </c>
    </row>
    <row r="5" spans="1:5" x14ac:dyDescent="0.25">
      <c r="A5" s="48" t="s">
        <v>22</v>
      </c>
      <c r="B5" s="44" t="s">
        <v>265</v>
      </c>
      <c r="C5" s="48">
        <v>2</v>
      </c>
      <c r="D5" s="74">
        <v>0</v>
      </c>
      <c r="E5" s="75">
        <f t="shared" ref="E5:E9" si="0">C5*D5</f>
        <v>0</v>
      </c>
    </row>
    <row r="6" spans="1:5" x14ac:dyDescent="0.25">
      <c r="A6" s="48" t="s">
        <v>25</v>
      </c>
      <c r="B6" s="44" t="s">
        <v>266</v>
      </c>
      <c r="C6" s="48">
        <v>1</v>
      </c>
      <c r="D6" s="74">
        <v>0</v>
      </c>
      <c r="E6" s="75">
        <f t="shared" si="0"/>
        <v>0</v>
      </c>
    </row>
    <row r="7" spans="1:5" x14ac:dyDescent="0.25">
      <c r="A7" s="48" t="s">
        <v>28</v>
      </c>
      <c r="B7" s="44" t="s">
        <v>267</v>
      </c>
      <c r="C7" s="48">
        <v>1</v>
      </c>
      <c r="D7" s="74">
        <v>0</v>
      </c>
      <c r="E7" s="75">
        <f t="shared" si="0"/>
        <v>0</v>
      </c>
    </row>
    <row r="8" spans="1:5" x14ac:dyDescent="0.25">
      <c r="A8" s="48" t="s">
        <v>31</v>
      </c>
      <c r="B8" s="44" t="s">
        <v>268</v>
      </c>
      <c r="C8" s="48">
        <v>4</v>
      </c>
      <c r="D8" s="74">
        <v>0</v>
      </c>
      <c r="E8" s="75">
        <f t="shared" si="0"/>
        <v>0</v>
      </c>
    </row>
    <row r="9" spans="1:5" x14ac:dyDescent="0.25">
      <c r="A9" s="48" t="s">
        <v>34</v>
      </c>
      <c r="B9" s="44" t="s">
        <v>372</v>
      </c>
      <c r="C9" s="48">
        <v>1</v>
      </c>
      <c r="D9" s="74">
        <v>0</v>
      </c>
      <c r="E9" s="75">
        <f t="shared" si="0"/>
        <v>0</v>
      </c>
    </row>
    <row r="10" spans="1:5" x14ac:dyDescent="0.25">
      <c r="A10" s="48" t="s">
        <v>35</v>
      </c>
      <c r="B10" s="42"/>
      <c r="C10" s="48">
        <f>SUM(C4:C9)</f>
        <v>13</v>
      </c>
      <c r="D10" s="49" t="s">
        <v>378</v>
      </c>
      <c r="E10" s="76">
        <f>SUM(E3:E9)</f>
        <v>0</v>
      </c>
    </row>
    <row r="13" spans="1:5" x14ac:dyDescent="0.25">
      <c r="A13" s="87" t="s">
        <v>416</v>
      </c>
      <c r="B13" s="88"/>
      <c r="C13" s="93" t="s">
        <v>414</v>
      </c>
      <c r="D13" s="94"/>
      <c r="E13" s="95"/>
    </row>
    <row r="14" spans="1:5" x14ac:dyDescent="0.25">
      <c r="A14" s="89"/>
      <c r="B14" s="90"/>
      <c r="C14" s="96"/>
      <c r="D14" s="97"/>
      <c r="E14" s="98"/>
    </row>
    <row r="15" spans="1:5" x14ac:dyDescent="0.25">
      <c r="A15" s="89"/>
      <c r="B15" s="90"/>
      <c r="C15" s="99" t="s">
        <v>415</v>
      </c>
      <c r="D15" s="100"/>
      <c r="E15" s="101"/>
    </row>
    <row r="16" spans="1:5" x14ac:dyDescent="0.25">
      <c r="A16" s="89"/>
      <c r="B16" s="90"/>
      <c r="C16" s="102"/>
      <c r="D16" s="103"/>
      <c r="E16" s="104"/>
    </row>
    <row r="17" spans="1:5" x14ac:dyDescent="0.25">
      <c r="A17" s="89"/>
      <c r="B17" s="90"/>
      <c r="C17" s="102"/>
      <c r="D17" s="103"/>
      <c r="E17" s="104"/>
    </row>
    <row r="18" spans="1:5" x14ac:dyDescent="0.25">
      <c r="A18" s="91"/>
      <c r="B18" s="92"/>
      <c r="C18" s="105"/>
      <c r="D18" s="106"/>
      <c r="E18" s="107"/>
    </row>
  </sheetData>
  <mergeCells count="3">
    <mergeCell ref="A13:B18"/>
    <mergeCell ref="C13:E14"/>
    <mergeCell ref="C15:E18"/>
  </mergeCells>
  <phoneticPr fontId="1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14"/>
  <sheetViews>
    <sheetView workbookViewId="0">
      <selection activeCell="H3" sqref="H3:H107"/>
    </sheetView>
  </sheetViews>
  <sheetFormatPr defaultRowHeight="15" x14ac:dyDescent="0.25"/>
  <cols>
    <col min="1" max="1" width="3.42578125" style="25" bestFit="1" customWidth="1"/>
    <col min="2" max="2" width="8.85546875" style="25"/>
    <col min="3" max="3" width="43.85546875" style="25" customWidth="1"/>
    <col min="4" max="4" width="29" style="25" customWidth="1"/>
    <col min="5" max="5" width="65.42578125" style="25" customWidth="1"/>
    <col min="6" max="7" width="10.5703125" style="20" customWidth="1"/>
    <col min="8" max="8" width="11.5703125" style="20" customWidth="1"/>
  </cols>
  <sheetData>
    <row r="1" spans="1:8" s="25" customFormat="1" x14ac:dyDescent="0.25">
      <c r="A1" s="50" t="s">
        <v>404</v>
      </c>
      <c r="F1" s="20"/>
      <c r="G1" s="20"/>
      <c r="H1" s="20"/>
    </row>
    <row r="2" spans="1:8" ht="102" x14ac:dyDescent="0.25">
      <c r="A2" s="24" t="s">
        <v>8</v>
      </c>
      <c r="B2" s="24" t="s">
        <v>9</v>
      </c>
      <c r="C2" s="24" t="s">
        <v>10</v>
      </c>
      <c r="D2" s="24" t="s">
        <v>11</v>
      </c>
      <c r="E2" s="24" t="s">
        <v>12</v>
      </c>
      <c r="F2" s="39" t="s">
        <v>353</v>
      </c>
      <c r="G2" s="38" t="s">
        <v>376</v>
      </c>
      <c r="H2" s="38" t="s">
        <v>379</v>
      </c>
    </row>
    <row r="3" spans="1:8" x14ac:dyDescent="0.25">
      <c r="A3" s="10" t="s">
        <v>15</v>
      </c>
      <c r="B3" s="8" t="s">
        <v>242</v>
      </c>
      <c r="C3" s="11" t="s">
        <v>16</v>
      </c>
      <c r="D3" s="11" t="s">
        <v>17</v>
      </c>
      <c r="E3" s="11" t="s">
        <v>18</v>
      </c>
      <c r="F3" s="40">
        <v>2</v>
      </c>
      <c r="G3" s="70">
        <v>0</v>
      </c>
      <c r="H3" s="71">
        <f>F3*G3</f>
        <v>0</v>
      </c>
    </row>
    <row r="4" spans="1:8" x14ac:dyDescent="0.25">
      <c r="A4" s="10" t="s">
        <v>19</v>
      </c>
      <c r="B4" s="2" t="s">
        <v>242</v>
      </c>
      <c r="C4" s="3" t="s">
        <v>20</v>
      </c>
      <c r="D4" s="3" t="s">
        <v>17</v>
      </c>
      <c r="E4" s="3" t="s">
        <v>21</v>
      </c>
      <c r="F4" s="40">
        <v>2</v>
      </c>
      <c r="G4" s="70">
        <v>0</v>
      </c>
      <c r="H4" s="71">
        <f t="shared" ref="H4:H67" si="0">F4*G4</f>
        <v>0</v>
      </c>
    </row>
    <row r="5" spans="1:8" x14ac:dyDescent="0.25">
      <c r="A5" s="10" t="s">
        <v>22</v>
      </c>
      <c r="B5" s="2" t="s">
        <v>242</v>
      </c>
      <c r="C5" s="3" t="s">
        <v>23</v>
      </c>
      <c r="D5" s="3" t="s">
        <v>17</v>
      </c>
      <c r="E5" s="3" t="s">
        <v>24</v>
      </c>
      <c r="F5" s="40">
        <v>2</v>
      </c>
      <c r="G5" s="70">
        <v>0</v>
      </c>
      <c r="H5" s="71">
        <f t="shared" si="0"/>
        <v>0</v>
      </c>
    </row>
    <row r="6" spans="1:8" x14ac:dyDescent="0.25">
      <c r="A6" s="10" t="s">
        <v>25</v>
      </c>
      <c r="B6" s="2" t="s">
        <v>242</v>
      </c>
      <c r="C6" s="3" t="s">
        <v>26</v>
      </c>
      <c r="D6" s="3" t="s">
        <v>17</v>
      </c>
      <c r="E6" s="3" t="s">
        <v>27</v>
      </c>
      <c r="F6" s="40">
        <v>2</v>
      </c>
      <c r="G6" s="70">
        <v>0</v>
      </c>
      <c r="H6" s="71">
        <f t="shared" si="0"/>
        <v>0</v>
      </c>
    </row>
    <row r="7" spans="1:8" x14ac:dyDescent="0.25">
      <c r="A7" s="10" t="s">
        <v>28</v>
      </c>
      <c r="B7" s="2" t="s">
        <v>242</v>
      </c>
      <c r="C7" s="3" t="s">
        <v>334</v>
      </c>
      <c r="D7" s="3" t="s">
        <v>147</v>
      </c>
      <c r="E7" s="3" t="s">
        <v>335</v>
      </c>
      <c r="F7" s="40">
        <v>6</v>
      </c>
      <c r="G7" s="70">
        <v>0</v>
      </c>
      <c r="H7" s="71">
        <f t="shared" si="0"/>
        <v>0</v>
      </c>
    </row>
    <row r="8" spans="1:8" x14ac:dyDescent="0.25">
      <c r="A8" s="10" t="s">
        <v>31</v>
      </c>
      <c r="B8" s="2" t="s">
        <v>242</v>
      </c>
      <c r="C8" s="3" t="s">
        <v>334</v>
      </c>
      <c r="D8" s="3" t="s">
        <v>336</v>
      </c>
      <c r="E8" s="3" t="s">
        <v>337</v>
      </c>
      <c r="F8" s="40">
        <v>6</v>
      </c>
      <c r="G8" s="70">
        <v>0</v>
      </c>
      <c r="H8" s="71">
        <f t="shared" si="0"/>
        <v>0</v>
      </c>
    </row>
    <row r="9" spans="1:8" x14ac:dyDescent="0.25">
      <c r="A9" s="10" t="s">
        <v>34</v>
      </c>
      <c r="B9" s="2" t="s">
        <v>242</v>
      </c>
      <c r="C9" s="4" t="s">
        <v>29</v>
      </c>
      <c r="D9" s="4" t="s">
        <v>0</v>
      </c>
      <c r="E9" s="4" t="s">
        <v>30</v>
      </c>
      <c r="F9" s="40">
        <v>2</v>
      </c>
      <c r="G9" s="70">
        <v>0</v>
      </c>
      <c r="H9" s="71">
        <f t="shared" si="0"/>
        <v>0</v>
      </c>
    </row>
    <row r="10" spans="1:8" x14ac:dyDescent="0.25">
      <c r="A10" s="10" t="s">
        <v>35</v>
      </c>
      <c r="B10" s="2" t="s">
        <v>242</v>
      </c>
      <c r="C10" s="4" t="s">
        <v>29</v>
      </c>
      <c r="D10" s="4" t="s">
        <v>32</v>
      </c>
      <c r="E10" s="4" t="s">
        <v>33</v>
      </c>
      <c r="F10" s="40">
        <v>2</v>
      </c>
      <c r="G10" s="70">
        <v>0</v>
      </c>
      <c r="H10" s="71">
        <f t="shared" si="0"/>
        <v>0</v>
      </c>
    </row>
    <row r="11" spans="1:8" x14ac:dyDescent="0.25">
      <c r="A11" s="10" t="s">
        <v>38</v>
      </c>
      <c r="B11" s="2" t="s">
        <v>242</v>
      </c>
      <c r="C11" s="4" t="s">
        <v>29</v>
      </c>
      <c r="D11" s="4" t="s">
        <v>32</v>
      </c>
      <c r="E11" s="4" t="s">
        <v>33</v>
      </c>
      <c r="F11" s="40">
        <v>2</v>
      </c>
      <c r="G11" s="70">
        <v>0</v>
      </c>
      <c r="H11" s="71">
        <f t="shared" si="0"/>
        <v>0</v>
      </c>
    </row>
    <row r="12" spans="1:8" x14ac:dyDescent="0.25">
      <c r="A12" s="10" t="s">
        <v>42</v>
      </c>
      <c r="B12" s="2" t="s">
        <v>242</v>
      </c>
      <c r="C12" s="4" t="s">
        <v>36</v>
      </c>
      <c r="D12" s="4" t="s">
        <v>1</v>
      </c>
      <c r="E12" s="4" t="s">
        <v>37</v>
      </c>
      <c r="F12" s="40">
        <v>2</v>
      </c>
      <c r="G12" s="70">
        <v>0</v>
      </c>
      <c r="H12" s="71">
        <f t="shared" si="0"/>
        <v>0</v>
      </c>
    </row>
    <row r="13" spans="1:8" x14ac:dyDescent="0.25">
      <c r="A13" s="10" t="s">
        <v>44</v>
      </c>
      <c r="B13" s="2" t="s">
        <v>242</v>
      </c>
      <c r="C13" s="4" t="s">
        <v>39</v>
      </c>
      <c r="D13" s="4" t="s">
        <v>40</v>
      </c>
      <c r="E13" s="6" t="s">
        <v>41</v>
      </c>
      <c r="F13" s="40">
        <v>23</v>
      </c>
      <c r="G13" s="70">
        <v>0</v>
      </c>
      <c r="H13" s="71">
        <f t="shared" si="0"/>
        <v>0</v>
      </c>
    </row>
    <row r="14" spans="1:8" x14ac:dyDescent="0.25">
      <c r="A14" s="10" t="s">
        <v>46</v>
      </c>
      <c r="B14" s="2" t="s">
        <v>242</v>
      </c>
      <c r="C14" s="4" t="s">
        <v>39</v>
      </c>
      <c r="D14" s="4" t="s">
        <v>40</v>
      </c>
      <c r="E14" s="5" t="s">
        <v>43</v>
      </c>
      <c r="F14" s="40">
        <v>8</v>
      </c>
      <c r="G14" s="70">
        <v>0</v>
      </c>
      <c r="H14" s="71">
        <f t="shared" si="0"/>
        <v>0</v>
      </c>
    </row>
    <row r="15" spans="1:8" x14ac:dyDescent="0.25">
      <c r="A15" s="10" t="s">
        <v>48</v>
      </c>
      <c r="B15" s="2" t="s">
        <v>242</v>
      </c>
      <c r="C15" s="4" t="s">
        <v>39</v>
      </c>
      <c r="D15" s="4" t="s">
        <v>40</v>
      </c>
      <c r="E15" s="5" t="s">
        <v>45</v>
      </c>
      <c r="F15" s="40">
        <v>46</v>
      </c>
      <c r="G15" s="70">
        <v>0</v>
      </c>
      <c r="H15" s="71">
        <f t="shared" si="0"/>
        <v>0</v>
      </c>
    </row>
    <row r="16" spans="1:8" x14ac:dyDescent="0.25">
      <c r="A16" s="10" t="s">
        <v>50</v>
      </c>
      <c r="B16" s="2" t="s">
        <v>242</v>
      </c>
      <c r="C16" s="4" t="s">
        <v>39</v>
      </c>
      <c r="D16" s="4" t="s">
        <v>40</v>
      </c>
      <c r="E16" s="5" t="s">
        <v>47</v>
      </c>
      <c r="F16" s="40">
        <v>46</v>
      </c>
      <c r="G16" s="70">
        <v>0</v>
      </c>
      <c r="H16" s="71">
        <f t="shared" si="0"/>
        <v>0</v>
      </c>
    </row>
    <row r="17" spans="1:8" x14ac:dyDescent="0.25">
      <c r="A17" s="10" t="s">
        <v>53</v>
      </c>
      <c r="B17" s="2" t="s">
        <v>242</v>
      </c>
      <c r="C17" s="4" t="s">
        <v>39</v>
      </c>
      <c r="D17" s="4" t="s">
        <v>40</v>
      </c>
      <c r="E17" s="5" t="s">
        <v>49</v>
      </c>
      <c r="F17" s="40">
        <v>23</v>
      </c>
      <c r="G17" s="70">
        <v>0</v>
      </c>
      <c r="H17" s="71">
        <f t="shared" si="0"/>
        <v>0</v>
      </c>
    </row>
    <row r="18" spans="1:8" x14ac:dyDescent="0.25">
      <c r="A18" s="10" t="s">
        <v>243</v>
      </c>
      <c r="B18" s="2" t="s">
        <v>244</v>
      </c>
      <c r="C18" s="3" t="s">
        <v>39</v>
      </c>
      <c r="D18" s="3" t="s">
        <v>51</v>
      </c>
      <c r="E18" s="7" t="s">
        <v>52</v>
      </c>
      <c r="F18" s="40">
        <v>23</v>
      </c>
      <c r="G18" s="70">
        <v>0</v>
      </c>
      <c r="H18" s="71">
        <f t="shared" si="0"/>
        <v>0</v>
      </c>
    </row>
    <row r="19" spans="1:8" x14ac:dyDescent="0.25">
      <c r="A19" s="10" t="s">
        <v>56</v>
      </c>
      <c r="B19" s="2" t="s">
        <v>244</v>
      </c>
      <c r="C19" s="4" t="s">
        <v>39</v>
      </c>
      <c r="D19" s="4" t="s">
        <v>17</v>
      </c>
      <c r="E19" s="5" t="s">
        <v>54</v>
      </c>
      <c r="F19" s="40">
        <v>4</v>
      </c>
      <c r="G19" s="70">
        <v>0</v>
      </c>
      <c r="H19" s="71">
        <f t="shared" si="0"/>
        <v>0</v>
      </c>
    </row>
    <row r="20" spans="1:8" x14ac:dyDescent="0.25">
      <c r="A20" s="10" t="s">
        <v>59</v>
      </c>
      <c r="B20" s="2" t="s">
        <v>242</v>
      </c>
      <c r="C20" s="4" t="s">
        <v>39</v>
      </c>
      <c r="D20" s="4" t="s">
        <v>51</v>
      </c>
      <c r="E20" s="5" t="s">
        <v>55</v>
      </c>
      <c r="F20" s="40">
        <v>23</v>
      </c>
      <c r="G20" s="70">
        <v>0</v>
      </c>
      <c r="H20" s="71">
        <f t="shared" si="0"/>
        <v>0</v>
      </c>
    </row>
    <row r="21" spans="1:8" x14ac:dyDescent="0.25">
      <c r="A21" s="10" t="s">
        <v>61</v>
      </c>
      <c r="B21" s="2" t="s">
        <v>242</v>
      </c>
      <c r="C21" s="4" t="s">
        <v>39</v>
      </c>
      <c r="D21" s="4" t="s">
        <v>57</v>
      </c>
      <c r="E21" s="5" t="s">
        <v>58</v>
      </c>
      <c r="F21" s="40">
        <v>46</v>
      </c>
      <c r="G21" s="70">
        <v>0</v>
      </c>
      <c r="H21" s="71">
        <f t="shared" si="0"/>
        <v>0</v>
      </c>
    </row>
    <row r="22" spans="1:8" x14ac:dyDescent="0.25">
      <c r="A22" s="10" t="s">
        <v>64</v>
      </c>
      <c r="B22" s="2" t="s">
        <v>244</v>
      </c>
      <c r="C22" s="4" t="s">
        <v>60</v>
      </c>
      <c r="D22" s="4" t="s">
        <v>147</v>
      </c>
      <c r="E22" s="5" t="s">
        <v>356</v>
      </c>
      <c r="F22" s="40">
        <v>2</v>
      </c>
      <c r="G22" s="70">
        <v>0</v>
      </c>
      <c r="H22" s="71">
        <f t="shared" si="0"/>
        <v>0</v>
      </c>
    </row>
    <row r="23" spans="1:8" x14ac:dyDescent="0.25">
      <c r="A23" s="10" t="s">
        <v>66</v>
      </c>
      <c r="B23" s="2" t="s">
        <v>244</v>
      </c>
      <c r="C23" s="4" t="s">
        <v>60</v>
      </c>
      <c r="D23" s="4" t="s">
        <v>62</v>
      </c>
      <c r="E23" s="5" t="s">
        <v>63</v>
      </c>
      <c r="F23" s="40">
        <v>3</v>
      </c>
      <c r="G23" s="70">
        <v>0</v>
      </c>
      <c r="H23" s="71">
        <f t="shared" si="0"/>
        <v>0</v>
      </c>
    </row>
    <row r="24" spans="1:8" x14ac:dyDescent="0.25">
      <c r="A24" s="10" t="s">
        <v>68</v>
      </c>
      <c r="B24" s="2" t="s">
        <v>242</v>
      </c>
      <c r="C24" s="4" t="s">
        <v>65</v>
      </c>
      <c r="D24" s="4" t="s">
        <v>147</v>
      </c>
      <c r="E24" s="5" t="s">
        <v>355</v>
      </c>
      <c r="F24" s="40">
        <v>3</v>
      </c>
      <c r="G24" s="70">
        <v>0</v>
      </c>
      <c r="H24" s="71">
        <f t="shared" si="0"/>
        <v>0</v>
      </c>
    </row>
    <row r="25" spans="1:8" x14ac:dyDescent="0.25">
      <c r="A25" s="10" t="s">
        <v>72</v>
      </c>
      <c r="B25" s="2" t="s">
        <v>242</v>
      </c>
      <c r="C25" s="4" t="s">
        <v>65</v>
      </c>
      <c r="D25" s="4" t="s">
        <v>62</v>
      </c>
      <c r="E25" s="5" t="s">
        <v>67</v>
      </c>
      <c r="F25" s="40">
        <v>5</v>
      </c>
      <c r="G25" s="70">
        <v>0</v>
      </c>
      <c r="H25" s="71">
        <f t="shared" si="0"/>
        <v>0</v>
      </c>
    </row>
    <row r="26" spans="1:8" x14ac:dyDescent="0.25">
      <c r="A26" s="10" t="s">
        <v>74</v>
      </c>
      <c r="B26" s="2" t="s">
        <v>242</v>
      </c>
      <c r="C26" s="4" t="s">
        <v>69</v>
      </c>
      <c r="D26" s="4" t="s">
        <v>70</v>
      </c>
      <c r="E26" s="4" t="s">
        <v>71</v>
      </c>
      <c r="F26" s="40">
        <v>4</v>
      </c>
      <c r="G26" s="70">
        <v>0</v>
      </c>
      <c r="H26" s="71">
        <f t="shared" si="0"/>
        <v>0</v>
      </c>
    </row>
    <row r="27" spans="1:8" x14ac:dyDescent="0.25">
      <c r="A27" s="10" t="s">
        <v>77</v>
      </c>
      <c r="B27" s="2" t="s">
        <v>242</v>
      </c>
      <c r="C27" s="4" t="s">
        <v>69</v>
      </c>
      <c r="D27" s="4" t="s">
        <v>70</v>
      </c>
      <c r="E27" s="4" t="s">
        <v>73</v>
      </c>
      <c r="F27" s="40">
        <v>2</v>
      </c>
      <c r="G27" s="70">
        <v>0</v>
      </c>
      <c r="H27" s="71">
        <f t="shared" si="0"/>
        <v>0</v>
      </c>
    </row>
    <row r="28" spans="1:8" x14ac:dyDescent="0.25">
      <c r="A28" s="10" t="s">
        <v>79</v>
      </c>
      <c r="B28" s="2" t="s">
        <v>242</v>
      </c>
      <c r="C28" s="4" t="s">
        <v>69</v>
      </c>
      <c r="D28" s="4" t="s">
        <v>75</v>
      </c>
      <c r="E28" s="6" t="s">
        <v>76</v>
      </c>
      <c r="F28" s="40">
        <v>8</v>
      </c>
      <c r="G28" s="70">
        <v>0</v>
      </c>
      <c r="H28" s="71">
        <f t="shared" si="0"/>
        <v>0</v>
      </c>
    </row>
    <row r="29" spans="1:8" x14ac:dyDescent="0.25">
      <c r="A29" s="10" t="s">
        <v>81</v>
      </c>
      <c r="B29" s="2" t="s">
        <v>242</v>
      </c>
      <c r="C29" s="4" t="s">
        <v>69</v>
      </c>
      <c r="D29" s="4" t="s">
        <v>75</v>
      </c>
      <c r="E29" s="6" t="s">
        <v>78</v>
      </c>
      <c r="F29" s="40">
        <v>4</v>
      </c>
      <c r="G29" s="70">
        <v>0</v>
      </c>
      <c r="H29" s="71">
        <f t="shared" si="0"/>
        <v>0</v>
      </c>
    </row>
    <row r="30" spans="1:8" x14ac:dyDescent="0.25">
      <c r="A30" s="10" t="s">
        <v>83</v>
      </c>
      <c r="B30" s="2" t="s">
        <v>242</v>
      </c>
      <c r="C30" s="4" t="s">
        <v>69</v>
      </c>
      <c r="D30" s="4" t="s">
        <v>17</v>
      </c>
      <c r="E30" s="6" t="s">
        <v>80</v>
      </c>
      <c r="F30" s="40">
        <v>2</v>
      </c>
      <c r="G30" s="70">
        <v>0</v>
      </c>
      <c r="H30" s="71">
        <f t="shared" si="0"/>
        <v>0</v>
      </c>
    </row>
    <row r="31" spans="1:8" x14ac:dyDescent="0.25">
      <c r="A31" s="10" t="s">
        <v>87</v>
      </c>
      <c r="B31" s="2" t="s">
        <v>242</v>
      </c>
      <c r="C31" s="4" t="s">
        <v>69</v>
      </c>
      <c r="D31" s="4" t="s">
        <v>17</v>
      </c>
      <c r="E31" s="6" t="s">
        <v>82</v>
      </c>
      <c r="F31" s="40">
        <v>2</v>
      </c>
      <c r="G31" s="70">
        <v>0</v>
      </c>
      <c r="H31" s="71">
        <f t="shared" si="0"/>
        <v>0</v>
      </c>
    </row>
    <row r="32" spans="1:8" ht="25.5" x14ac:dyDescent="0.25">
      <c r="A32" s="10" t="s">
        <v>90</v>
      </c>
      <c r="B32" s="24">
        <v>2</v>
      </c>
      <c r="C32" s="4" t="s">
        <v>84</v>
      </c>
      <c r="D32" s="4" t="s">
        <v>85</v>
      </c>
      <c r="E32" s="4" t="s">
        <v>86</v>
      </c>
      <c r="F32" s="40">
        <v>1</v>
      </c>
      <c r="G32" s="70">
        <v>0</v>
      </c>
      <c r="H32" s="71">
        <f t="shared" si="0"/>
        <v>0</v>
      </c>
    </row>
    <row r="33" spans="1:8" ht="25.5" x14ac:dyDescent="0.25">
      <c r="A33" s="10" t="s">
        <v>93</v>
      </c>
      <c r="B33" s="24">
        <v>2</v>
      </c>
      <c r="C33" s="4" t="s">
        <v>88</v>
      </c>
      <c r="D33" s="4" t="s">
        <v>85</v>
      </c>
      <c r="E33" s="4" t="s">
        <v>89</v>
      </c>
      <c r="F33" s="40">
        <v>1</v>
      </c>
      <c r="G33" s="70">
        <v>0</v>
      </c>
      <c r="H33" s="71">
        <f t="shared" si="0"/>
        <v>0</v>
      </c>
    </row>
    <row r="34" spans="1:8" ht="25.5" x14ac:dyDescent="0.25">
      <c r="A34" s="10" t="s">
        <v>96</v>
      </c>
      <c r="B34" s="24">
        <v>2</v>
      </c>
      <c r="C34" s="4" t="s">
        <v>91</v>
      </c>
      <c r="D34" s="4" t="s">
        <v>85</v>
      </c>
      <c r="E34" s="4" t="s">
        <v>92</v>
      </c>
      <c r="F34" s="40">
        <v>1</v>
      </c>
      <c r="G34" s="70">
        <v>0</v>
      </c>
      <c r="H34" s="71">
        <f t="shared" si="0"/>
        <v>0</v>
      </c>
    </row>
    <row r="35" spans="1:8" ht="25.5" x14ac:dyDescent="0.25">
      <c r="A35" s="10" t="s">
        <v>99</v>
      </c>
      <c r="B35" s="2" t="s">
        <v>242</v>
      </c>
      <c r="C35" s="4" t="s">
        <v>94</v>
      </c>
      <c r="D35" s="4" t="s">
        <v>85</v>
      </c>
      <c r="E35" s="4" t="s">
        <v>95</v>
      </c>
      <c r="F35" s="40">
        <v>1</v>
      </c>
      <c r="G35" s="70">
        <v>0</v>
      </c>
      <c r="H35" s="71">
        <f t="shared" si="0"/>
        <v>0</v>
      </c>
    </row>
    <row r="36" spans="1:8" ht="25.5" x14ac:dyDescent="0.25">
      <c r="A36" s="10" t="s">
        <v>102</v>
      </c>
      <c r="B36" s="2" t="s">
        <v>242</v>
      </c>
      <c r="C36" s="4" t="s">
        <v>97</v>
      </c>
      <c r="D36" s="4" t="s">
        <v>85</v>
      </c>
      <c r="E36" s="4" t="s">
        <v>98</v>
      </c>
      <c r="F36" s="40">
        <v>1</v>
      </c>
      <c r="G36" s="70">
        <v>0</v>
      </c>
      <c r="H36" s="71">
        <f t="shared" si="0"/>
        <v>0</v>
      </c>
    </row>
    <row r="37" spans="1:8" ht="25.5" x14ac:dyDescent="0.25">
      <c r="A37" s="10" t="s">
        <v>104</v>
      </c>
      <c r="B37" s="2" t="s">
        <v>242</v>
      </c>
      <c r="C37" s="4" t="s">
        <v>100</v>
      </c>
      <c r="D37" s="4" t="s">
        <v>17</v>
      </c>
      <c r="E37" s="4" t="s">
        <v>101</v>
      </c>
      <c r="F37" s="40">
        <v>6</v>
      </c>
      <c r="G37" s="70">
        <v>0</v>
      </c>
      <c r="H37" s="71">
        <f t="shared" si="0"/>
        <v>0</v>
      </c>
    </row>
    <row r="38" spans="1:8" ht="25.5" x14ac:dyDescent="0.25">
      <c r="A38" s="10" t="s">
        <v>106</v>
      </c>
      <c r="B38" s="2" t="s">
        <v>242</v>
      </c>
      <c r="C38" s="4" t="s">
        <v>100</v>
      </c>
      <c r="D38" s="4" t="s">
        <v>57</v>
      </c>
      <c r="E38" s="4" t="s">
        <v>103</v>
      </c>
      <c r="F38" s="40">
        <v>48</v>
      </c>
      <c r="G38" s="70">
        <v>0</v>
      </c>
      <c r="H38" s="71">
        <f t="shared" si="0"/>
        <v>0</v>
      </c>
    </row>
    <row r="39" spans="1:8" x14ac:dyDescent="0.25">
      <c r="A39" s="10" t="s">
        <v>109</v>
      </c>
      <c r="B39" s="2" t="s">
        <v>242</v>
      </c>
      <c r="C39" s="4" t="s">
        <v>100</v>
      </c>
      <c r="D39" s="4" t="s">
        <v>57</v>
      </c>
      <c r="E39" s="4" t="s">
        <v>105</v>
      </c>
      <c r="F39" s="40">
        <v>10</v>
      </c>
      <c r="G39" s="70">
        <v>0</v>
      </c>
      <c r="H39" s="71">
        <f t="shared" si="0"/>
        <v>0</v>
      </c>
    </row>
    <row r="40" spans="1:8" x14ac:dyDescent="0.25">
      <c r="A40" s="10" t="s">
        <v>112</v>
      </c>
      <c r="B40" s="2" t="s">
        <v>242</v>
      </c>
      <c r="C40" s="4" t="s">
        <v>100</v>
      </c>
      <c r="D40" s="4" t="s">
        <v>107</v>
      </c>
      <c r="E40" s="4" t="s">
        <v>108</v>
      </c>
      <c r="F40" s="40">
        <v>4</v>
      </c>
      <c r="G40" s="70">
        <v>0</v>
      </c>
      <c r="H40" s="71">
        <f t="shared" si="0"/>
        <v>0</v>
      </c>
    </row>
    <row r="41" spans="1:8" x14ac:dyDescent="0.25">
      <c r="A41" s="10" t="s">
        <v>115</v>
      </c>
      <c r="B41" s="1">
        <v>2</v>
      </c>
      <c r="C41" s="4" t="s">
        <v>110</v>
      </c>
      <c r="D41" s="4" t="s">
        <v>17</v>
      </c>
      <c r="E41" s="4" t="s">
        <v>111</v>
      </c>
      <c r="F41" s="40">
        <v>8</v>
      </c>
      <c r="G41" s="70">
        <v>0</v>
      </c>
      <c r="H41" s="71">
        <f t="shared" si="0"/>
        <v>0</v>
      </c>
    </row>
    <row r="42" spans="1:8" x14ac:dyDescent="0.25">
      <c r="A42" s="10" t="s">
        <v>117</v>
      </c>
      <c r="B42" s="2" t="s">
        <v>242</v>
      </c>
      <c r="C42" s="4" t="s">
        <v>113</v>
      </c>
      <c r="D42" s="4" t="s">
        <v>0</v>
      </c>
      <c r="E42" s="4" t="s">
        <v>352</v>
      </c>
      <c r="F42" s="40">
        <v>6</v>
      </c>
      <c r="G42" s="70">
        <v>0</v>
      </c>
      <c r="H42" s="71">
        <f t="shared" si="0"/>
        <v>0</v>
      </c>
    </row>
    <row r="43" spans="1:8" x14ac:dyDescent="0.25">
      <c r="A43" s="10" t="s">
        <v>119</v>
      </c>
      <c r="B43" s="2" t="s">
        <v>242</v>
      </c>
      <c r="C43" s="4" t="s">
        <v>113</v>
      </c>
      <c r="D43" s="4" t="s">
        <v>17</v>
      </c>
      <c r="E43" s="4" t="s">
        <v>114</v>
      </c>
      <c r="F43" s="40">
        <v>2</v>
      </c>
      <c r="G43" s="70">
        <v>0</v>
      </c>
      <c r="H43" s="71">
        <f t="shared" si="0"/>
        <v>0</v>
      </c>
    </row>
    <row r="44" spans="1:8" x14ac:dyDescent="0.25">
      <c r="A44" s="10" t="s">
        <v>122</v>
      </c>
      <c r="B44" s="2" t="s">
        <v>242</v>
      </c>
      <c r="C44" s="4" t="s">
        <v>113</v>
      </c>
      <c r="D44" s="4" t="s">
        <v>0</v>
      </c>
      <c r="E44" s="4" t="s">
        <v>116</v>
      </c>
      <c r="F44" s="40">
        <v>2</v>
      </c>
      <c r="G44" s="70">
        <v>0</v>
      </c>
      <c r="H44" s="71">
        <f t="shared" si="0"/>
        <v>0</v>
      </c>
    </row>
    <row r="45" spans="1:8" x14ac:dyDescent="0.25">
      <c r="A45" s="10" t="s">
        <v>124</v>
      </c>
      <c r="B45" s="2" t="s">
        <v>242</v>
      </c>
      <c r="C45" s="4" t="s">
        <v>113</v>
      </c>
      <c r="D45" s="4" t="s">
        <v>336</v>
      </c>
      <c r="E45" s="4" t="s">
        <v>346</v>
      </c>
      <c r="F45" s="40">
        <v>1</v>
      </c>
      <c r="G45" s="70">
        <v>0</v>
      </c>
      <c r="H45" s="71">
        <f t="shared" si="0"/>
        <v>0</v>
      </c>
    </row>
    <row r="46" spans="1:8" x14ac:dyDescent="0.25">
      <c r="A46" s="10" t="s">
        <v>126</v>
      </c>
      <c r="B46" s="2" t="s">
        <v>242</v>
      </c>
      <c r="C46" s="4" t="s">
        <v>113</v>
      </c>
      <c r="D46" s="4" t="s">
        <v>0</v>
      </c>
      <c r="E46" s="4" t="s">
        <v>118</v>
      </c>
      <c r="F46" s="40">
        <v>2</v>
      </c>
      <c r="G46" s="70">
        <v>0</v>
      </c>
      <c r="H46" s="71">
        <f t="shared" si="0"/>
        <v>0</v>
      </c>
    </row>
    <row r="47" spans="1:8" ht="25.5" x14ac:dyDescent="0.25">
      <c r="A47" s="10" t="s">
        <v>129</v>
      </c>
      <c r="B47" s="2" t="s">
        <v>242</v>
      </c>
      <c r="C47" s="4" t="s">
        <v>245</v>
      </c>
      <c r="D47" s="4" t="s">
        <v>40</v>
      </c>
      <c r="E47" s="4" t="s">
        <v>121</v>
      </c>
      <c r="F47" s="40">
        <v>6</v>
      </c>
      <c r="G47" s="70">
        <v>0</v>
      </c>
      <c r="H47" s="71">
        <f t="shared" si="0"/>
        <v>0</v>
      </c>
    </row>
    <row r="48" spans="1:8" x14ac:dyDescent="0.25">
      <c r="A48" s="10" t="s">
        <v>131</v>
      </c>
      <c r="B48" s="2" t="s">
        <v>242</v>
      </c>
      <c r="C48" s="4" t="s">
        <v>120</v>
      </c>
      <c r="D48" s="4" t="s">
        <v>51</v>
      </c>
      <c r="E48" s="4" t="s">
        <v>123</v>
      </c>
      <c r="F48" s="40">
        <v>4</v>
      </c>
      <c r="G48" s="70">
        <v>0</v>
      </c>
      <c r="H48" s="71">
        <f t="shared" si="0"/>
        <v>0</v>
      </c>
    </row>
    <row r="49" spans="1:8" x14ac:dyDescent="0.25">
      <c r="A49" s="10" t="s">
        <v>133</v>
      </c>
      <c r="B49" s="2" t="s">
        <v>242</v>
      </c>
      <c r="C49" s="4" t="s">
        <v>120</v>
      </c>
      <c r="D49" s="4" t="s">
        <v>17</v>
      </c>
      <c r="E49" s="4" t="s">
        <v>125</v>
      </c>
      <c r="F49" s="40">
        <v>3</v>
      </c>
      <c r="G49" s="70">
        <v>0</v>
      </c>
      <c r="H49" s="71">
        <f t="shared" si="0"/>
        <v>0</v>
      </c>
    </row>
    <row r="50" spans="1:8" x14ac:dyDescent="0.25">
      <c r="A50" s="10" t="s">
        <v>136</v>
      </c>
      <c r="B50" s="2" t="s">
        <v>242</v>
      </c>
      <c r="C50" s="4" t="s">
        <v>127</v>
      </c>
      <c r="D50" s="4" t="s">
        <v>51</v>
      </c>
      <c r="E50" s="4" t="s">
        <v>128</v>
      </c>
      <c r="F50" s="40">
        <v>4</v>
      </c>
      <c r="G50" s="70">
        <v>0</v>
      </c>
      <c r="H50" s="71">
        <f t="shared" si="0"/>
        <v>0</v>
      </c>
    </row>
    <row r="51" spans="1:8" x14ac:dyDescent="0.25">
      <c r="A51" s="10" t="s">
        <v>138</v>
      </c>
      <c r="B51" s="2" t="s">
        <v>242</v>
      </c>
      <c r="C51" s="4" t="s">
        <v>127</v>
      </c>
      <c r="D51" s="4" t="s">
        <v>17</v>
      </c>
      <c r="E51" s="4" t="s">
        <v>130</v>
      </c>
      <c r="F51" s="40">
        <v>2</v>
      </c>
      <c r="G51" s="70">
        <v>0</v>
      </c>
      <c r="H51" s="71">
        <f t="shared" si="0"/>
        <v>0</v>
      </c>
    </row>
    <row r="52" spans="1:8" ht="25.5" x14ac:dyDescent="0.25">
      <c r="A52" s="10" t="s">
        <v>141</v>
      </c>
      <c r="B52" s="2" t="s">
        <v>242</v>
      </c>
      <c r="C52" s="4" t="s">
        <v>246</v>
      </c>
      <c r="D52" s="4" t="s">
        <v>40</v>
      </c>
      <c r="E52" s="4" t="s">
        <v>132</v>
      </c>
      <c r="F52" s="40">
        <v>4</v>
      </c>
      <c r="G52" s="70">
        <v>0</v>
      </c>
      <c r="H52" s="71">
        <f t="shared" si="0"/>
        <v>0</v>
      </c>
    </row>
    <row r="53" spans="1:8" x14ac:dyDescent="0.25">
      <c r="A53" s="10" t="s">
        <v>142</v>
      </c>
      <c r="B53" s="2" t="s">
        <v>242</v>
      </c>
      <c r="C53" s="4" t="s">
        <v>247</v>
      </c>
      <c r="D53" s="4" t="s">
        <v>134</v>
      </c>
      <c r="E53" s="4" t="s">
        <v>135</v>
      </c>
      <c r="F53" s="40">
        <v>4</v>
      </c>
      <c r="G53" s="70">
        <v>0</v>
      </c>
      <c r="H53" s="71">
        <f t="shared" si="0"/>
        <v>0</v>
      </c>
    </row>
    <row r="54" spans="1:8" x14ac:dyDescent="0.25">
      <c r="A54" s="10" t="s">
        <v>144</v>
      </c>
      <c r="B54" s="2" t="s">
        <v>242</v>
      </c>
      <c r="C54" s="4" t="s">
        <v>247</v>
      </c>
      <c r="D54" s="3" t="s">
        <v>17</v>
      </c>
      <c r="E54" s="4" t="s">
        <v>137</v>
      </c>
      <c r="F54" s="40">
        <v>6</v>
      </c>
      <c r="G54" s="70">
        <v>0</v>
      </c>
      <c r="H54" s="71">
        <f t="shared" si="0"/>
        <v>0</v>
      </c>
    </row>
    <row r="55" spans="1:8" x14ac:dyDescent="0.25">
      <c r="A55" s="10" t="s">
        <v>146</v>
      </c>
      <c r="B55" s="2" t="s">
        <v>242</v>
      </c>
      <c r="C55" s="4" t="s">
        <v>347</v>
      </c>
      <c r="D55" s="3" t="s">
        <v>17</v>
      </c>
      <c r="E55" s="4" t="s">
        <v>348</v>
      </c>
      <c r="F55" s="40">
        <v>12</v>
      </c>
      <c r="G55" s="70">
        <v>0</v>
      </c>
      <c r="H55" s="71">
        <f t="shared" si="0"/>
        <v>0</v>
      </c>
    </row>
    <row r="56" spans="1:8" x14ac:dyDescent="0.25">
      <c r="A56" s="10" t="s">
        <v>149</v>
      </c>
      <c r="B56" s="2" t="s">
        <v>242</v>
      </c>
      <c r="C56" s="4" t="s">
        <v>139</v>
      </c>
      <c r="D56" s="4" t="s">
        <v>17</v>
      </c>
      <c r="E56" s="4" t="s">
        <v>140</v>
      </c>
      <c r="F56" s="40">
        <v>6</v>
      </c>
      <c r="G56" s="70">
        <v>0</v>
      </c>
      <c r="H56" s="71">
        <f t="shared" si="0"/>
        <v>0</v>
      </c>
    </row>
    <row r="57" spans="1:8" x14ac:dyDescent="0.25">
      <c r="A57" s="10" t="s">
        <v>150</v>
      </c>
      <c r="B57" s="2" t="s">
        <v>242</v>
      </c>
      <c r="C57" s="4" t="s">
        <v>139</v>
      </c>
      <c r="D57" s="4" t="s">
        <v>17</v>
      </c>
      <c r="E57" s="4" t="s">
        <v>140</v>
      </c>
      <c r="F57" s="40">
        <v>6</v>
      </c>
      <c r="G57" s="70">
        <v>0</v>
      </c>
      <c r="H57" s="71">
        <f t="shared" si="0"/>
        <v>0</v>
      </c>
    </row>
    <row r="58" spans="1:8" x14ac:dyDescent="0.25">
      <c r="A58" s="10" t="s">
        <v>153</v>
      </c>
      <c r="B58" s="2" t="s">
        <v>242</v>
      </c>
      <c r="C58" s="4" t="s">
        <v>139</v>
      </c>
      <c r="D58" s="4" t="s">
        <v>51</v>
      </c>
      <c r="E58" s="4" t="s">
        <v>143</v>
      </c>
      <c r="F58" s="40">
        <v>6</v>
      </c>
      <c r="G58" s="70">
        <v>0</v>
      </c>
      <c r="H58" s="71">
        <f t="shared" si="0"/>
        <v>0</v>
      </c>
    </row>
    <row r="59" spans="1:8" x14ac:dyDescent="0.25">
      <c r="A59" s="10" t="s">
        <v>155</v>
      </c>
      <c r="B59" s="2" t="s">
        <v>242</v>
      </c>
      <c r="C59" s="4" t="s">
        <v>139</v>
      </c>
      <c r="D59" s="4" t="s">
        <v>17</v>
      </c>
      <c r="E59" s="4" t="s">
        <v>145</v>
      </c>
      <c r="F59" s="40">
        <v>12</v>
      </c>
      <c r="G59" s="70">
        <v>0</v>
      </c>
      <c r="H59" s="71">
        <f t="shared" si="0"/>
        <v>0</v>
      </c>
    </row>
    <row r="60" spans="1:8" x14ac:dyDescent="0.25">
      <c r="A60" s="10" t="s">
        <v>158</v>
      </c>
      <c r="B60" s="2" t="s">
        <v>242</v>
      </c>
      <c r="C60" s="4" t="s">
        <v>139</v>
      </c>
      <c r="D60" s="4" t="s">
        <v>147</v>
      </c>
      <c r="E60" s="4" t="s">
        <v>148</v>
      </c>
      <c r="F60" s="40">
        <v>6</v>
      </c>
      <c r="G60" s="70">
        <v>0</v>
      </c>
      <c r="H60" s="71">
        <f t="shared" si="0"/>
        <v>0</v>
      </c>
    </row>
    <row r="61" spans="1:8" x14ac:dyDescent="0.25">
      <c r="A61" s="10" t="s">
        <v>161</v>
      </c>
      <c r="B61" s="2" t="s">
        <v>242</v>
      </c>
      <c r="C61" s="3" t="s">
        <v>139</v>
      </c>
      <c r="D61" s="3" t="s">
        <v>40</v>
      </c>
      <c r="E61" s="3" t="s">
        <v>121</v>
      </c>
      <c r="F61" s="40">
        <v>16</v>
      </c>
      <c r="G61" s="70">
        <v>0</v>
      </c>
      <c r="H61" s="71">
        <f t="shared" si="0"/>
        <v>0</v>
      </c>
    </row>
    <row r="62" spans="1:8" x14ac:dyDescent="0.25">
      <c r="A62" s="10" t="s">
        <v>163</v>
      </c>
      <c r="B62" s="2" t="s">
        <v>242</v>
      </c>
      <c r="C62" s="4" t="s">
        <v>151</v>
      </c>
      <c r="D62" s="4" t="s">
        <v>17</v>
      </c>
      <c r="E62" s="4" t="s">
        <v>152</v>
      </c>
      <c r="F62" s="40">
        <v>6</v>
      </c>
      <c r="G62" s="70">
        <v>0</v>
      </c>
      <c r="H62" s="71">
        <f t="shared" si="0"/>
        <v>0</v>
      </c>
    </row>
    <row r="63" spans="1:8" x14ac:dyDescent="0.25">
      <c r="A63" s="10" t="s">
        <v>165</v>
      </c>
      <c r="B63" s="2" t="s">
        <v>242</v>
      </c>
      <c r="C63" s="4" t="s">
        <v>151</v>
      </c>
      <c r="D63" s="4" t="s">
        <v>75</v>
      </c>
      <c r="E63" s="4" t="s">
        <v>154</v>
      </c>
      <c r="F63" s="40">
        <v>52</v>
      </c>
      <c r="G63" s="70">
        <v>0</v>
      </c>
      <c r="H63" s="71">
        <f t="shared" si="0"/>
        <v>0</v>
      </c>
    </row>
    <row r="64" spans="1:8" x14ac:dyDescent="0.25">
      <c r="A64" s="10" t="s">
        <v>168</v>
      </c>
      <c r="B64" s="2" t="s">
        <v>242</v>
      </c>
      <c r="C64" s="4" t="s">
        <v>156</v>
      </c>
      <c r="D64" s="4" t="s">
        <v>17</v>
      </c>
      <c r="E64" s="4" t="s">
        <v>157</v>
      </c>
      <c r="F64" s="40">
        <v>2</v>
      </c>
      <c r="G64" s="70">
        <v>0</v>
      </c>
      <c r="H64" s="71">
        <f t="shared" si="0"/>
        <v>0</v>
      </c>
    </row>
    <row r="65" spans="1:8" x14ac:dyDescent="0.25">
      <c r="A65" s="10" t="s">
        <v>170</v>
      </c>
      <c r="B65" s="2" t="s">
        <v>242</v>
      </c>
      <c r="C65" s="4" t="s">
        <v>159</v>
      </c>
      <c r="D65" s="4" t="s">
        <v>17</v>
      </c>
      <c r="E65" s="4" t="s">
        <v>160</v>
      </c>
      <c r="F65" s="40">
        <v>23</v>
      </c>
      <c r="G65" s="70">
        <v>0</v>
      </c>
      <c r="H65" s="71">
        <f t="shared" si="0"/>
        <v>0</v>
      </c>
    </row>
    <row r="66" spans="1:8" x14ac:dyDescent="0.25">
      <c r="A66" s="10" t="s">
        <v>173</v>
      </c>
      <c r="B66" s="2" t="s">
        <v>242</v>
      </c>
      <c r="C66" s="4" t="s">
        <v>159</v>
      </c>
      <c r="D66" s="4" t="s">
        <v>17</v>
      </c>
      <c r="E66" s="4" t="s">
        <v>162</v>
      </c>
      <c r="F66" s="40">
        <v>23</v>
      </c>
      <c r="G66" s="70">
        <v>0</v>
      </c>
      <c r="H66" s="71">
        <f t="shared" si="0"/>
        <v>0</v>
      </c>
    </row>
    <row r="67" spans="1:8" x14ac:dyDescent="0.25">
      <c r="A67" s="10" t="s">
        <v>175</v>
      </c>
      <c r="B67" s="2" t="s">
        <v>242</v>
      </c>
      <c r="C67" s="4" t="s">
        <v>159</v>
      </c>
      <c r="D67" s="4" t="s">
        <v>17</v>
      </c>
      <c r="E67" s="4" t="s">
        <v>349</v>
      </c>
      <c r="F67" s="40">
        <v>8</v>
      </c>
      <c r="G67" s="70">
        <v>0</v>
      </c>
      <c r="H67" s="71">
        <f t="shared" si="0"/>
        <v>0</v>
      </c>
    </row>
    <row r="68" spans="1:8" x14ac:dyDescent="0.25">
      <c r="A68" s="10" t="s">
        <v>178</v>
      </c>
      <c r="B68" s="2" t="s">
        <v>369</v>
      </c>
      <c r="C68" s="4" t="s">
        <v>370</v>
      </c>
      <c r="D68" s="4" t="s">
        <v>17</v>
      </c>
      <c r="E68" s="4" t="s">
        <v>164</v>
      </c>
      <c r="F68" s="40">
        <v>2</v>
      </c>
      <c r="G68" s="70">
        <v>0</v>
      </c>
      <c r="H68" s="71">
        <f t="shared" ref="H68:H106" si="1">F68*G68</f>
        <v>0</v>
      </c>
    </row>
    <row r="69" spans="1:8" x14ac:dyDescent="0.25">
      <c r="A69" s="10" t="s">
        <v>181</v>
      </c>
      <c r="B69" s="2" t="s">
        <v>244</v>
      </c>
      <c r="C69" s="4" t="s">
        <v>371</v>
      </c>
      <c r="D69" s="4" t="s">
        <v>17</v>
      </c>
      <c r="E69" s="4" t="s">
        <v>164</v>
      </c>
      <c r="F69" s="40">
        <v>2</v>
      </c>
      <c r="G69" s="70">
        <v>0</v>
      </c>
      <c r="H69" s="71">
        <f t="shared" si="1"/>
        <v>0</v>
      </c>
    </row>
    <row r="70" spans="1:8" x14ac:dyDescent="0.25">
      <c r="A70" s="10" t="s">
        <v>183</v>
      </c>
      <c r="B70" s="2" t="s">
        <v>242</v>
      </c>
      <c r="C70" s="4" t="s">
        <v>166</v>
      </c>
      <c r="D70" s="4" t="s">
        <v>17</v>
      </c>
      <c r="E70" s="4" t="s">
        <v>167</v>
      </c>
      <c r="F70" s="40">
        <v>12</v>
      </c>
      <c r="G70" s="70">
        <v>0</v>
      </c>
      <c r="H70" s="71">
        <f t="shared" si="1"/>
        <v>0</v>
      </c>
    </row>
    <row r="71" spans="1:8" x14ac:dyDescent="0.25">
      <c r="A71" s="10" t="s">
        <v>184</v>
      </c>
      <c r="B71" s="2" t="s">
        <v>242</v>
      </c>
      <c r="C71" s="4" t="s">
        <v>166</v>
      </c>
      <c r="D71" s="4" t="s">
        <v>17</v>
      </c>
      <c r="E71" s="4" t="s">
        <v>169</v>
      </c>
      <c r="F71" s="40">
        <v>2</v>
      </c>
      <c r="G71" s="70">
        <v>0</v>
      </c>
      <c r="H71" s="71">
        <f t="shared" si="1"/>
        <v>0</v>
      </c>
    </row>
    <row r="72" spans="1:8" x14ac:dyDescent="0.25">
      <c r="A72" s="10" t="s">
        <v>187</v>
      </c>
      <c r="B72" s="2" t="s">
        <v>242</v>
      </c>
      <c r="C72" s="4" t="s">
        <v>171</v>
      </c>
      <c r="D72" s="4" t="s">
        <v>51</v>
      </c>
      <c r="E72" s="4" t="s">
        <v>172</v>
      </c>
      <c r="F72" s="40">
        <v>12</v>
      </c>
      <c r="G72" s="70">
        <v>0</v>
      </c>
      <c r="H72" s="71">
        <f t="shared" si="1"/>
        <v>0</v>
      </c>
    </row>
    <row r="73" spans="1:8" x14ac:dyDescent="0.25">
      <c r="A73" s="10" t="s">
        <v>249</v>
      </c>
      <c r="B73" s="2" t="s">
        <v>242</v>
      </c>
      <c r="C73" s="4" t="s">
        <v>171</v>
      </c>
      <c r="D73" s="4" t="s">
        <v>51</v>
      </c>
      <c r="E73" s="4" t="s">
        <v>174</v>
      </c>
      <c r="F73" s="40">
        <v>12</v>
      </c>
      <c r="G73" s="70">
        <v>0</v>
      </c>
      <c r="H73" s="71">
        <f t="shared" si="1"/>
        <v>0</v>
      </c>
    </row>
    <row r="74" spans="1:8" x14ac:dyDescent="0.25">
      <c r="A74" s="10" t="s">
        <v>191</v>
      </c>
      <c r="B74" s="2" t="s">
        <v>242</v>
      </c>
      <c r="C74" s="4" t="s">
        <v>176</v>
      </c>
      <c r="D74" s="4" t="s">
        <v>51</v>
      </c>
      <c r="E74" s="4" t="s">
        <v>177</v>
      </c>
      <c r="F74" s="40">
        <v>6</v>
      </c>
      <c r="G74" s="70">
        <v>0</v>
      </c>
      <c r="H74" s="71">
        <f t="shared" si="1"/>
        <v>0</v>
      </c>
    </row>
    <row r="75" spans="1:8" x14ac:dyDescent="0.25">
      <c r="A75" s="10" t="s">
        <v>192</v>
      </c>
      <c r="B75" s="2" t="s">
        <v>242</v>
      </c>
      <c r="C75" s="3" t="s">
        <v>179</v>
      </c>
      <c r="D75" s="3" t="s">
        <v>17</v>
      </c>
      <c r="E75" s="3" t="s">
        <v>180</v>
      </c>
      <c r="F75" s="40">
        <v>2</v>
      </c>
      <c r="G75" s="70">
        <v>0</v>
      </c>
      <c r="H75" s="71">
        <f t="shared" si="1"/>
        <v>0</v>
      </c>
    </row>
    <row r="76" spans="1:8" x14ac:dyDescent="0.25">
      <c r="A76" s="10" t="s">
        <v>193</v>
      </c>
      <c r="B76" s="2" t="s">
        <v>242</v>
      </c>
      <c r="C76" s="3" t="s">
        <v>185</v>
      </c>
      <c r="D76" s="3" t="s">
        <v>75</v>
      </c>
      <c r="E76" s="3" t="s">
        <v>186</v>
      </c>
      <c r="F76" s="40">
        <v>30</v>
      </c>
      <c r="G76" s="70">
        <v>0</v>
      </c>
      <c r="H76" s="71">
        <f t="shared" si="1"/>
        <v>0</v>
      </c>
    </row>
    <row r="77" spans="1:8" ht="25.5" x14ac:dyDescent="0.25">
      <c r="A77" s="10" t="s">
        <v>195</v>
      </c>
      <c r="B77" s="2" t="s">
        <v>242</v>
      </c>
      <c r="C77" s="4" t="s">
        <v>188</v>
      </c>
      <c r="D77" s="4" t="s">
        <v>17</v>
      </c>
      <c r="E77" s="4" t="s">
        <v>189</v>
      </c>
      <c r="F77" s="40">
        <v>130</v>
      </c>
      <c r="G77" s="70">
        <v>0</v>
      </c>
      <c r="H77" s="71">
        <f t="shared" si="1"/>
        <v>0</v>
      </c>
    </row>
    <row r="78" spans="1:8" ht="25.5" x14ac:dyDescent="0.25">
      <c r="A78" s="10" t="s">
        <v>198</v>
      </c>
      <c r="B78" s="2" t="s">
        <v>242</v>
      </c>
      <c r="C78" s="4" t="s">
        <v>188</v>
      </c>
      <c r="D78" s="4" t="s">
        <v>17</v>
      </c>
      <c r="E78" s="4" t="s">
        <v>190</v>
      </c>
      <c r="F78" s="40">
        <v>130</v>
      </c>
      <c r="G78" s="70">
        <v>0</v>
      </c>
      <c r="H78" s="71">
        <f t="shared" si="1"/>
        <v>0</v>
      </c>
    </row>
    <row r="79" spans="1:8" x14ac:dyDescent="0.25">
      <c r="A79" s="10" t="s">
        <v>202</v>
      </c>
      <c r="B79" s="17" t="s">
        <v>242</v>
      </c>
      <c r="C79" s="18" t="s">
        <v>196</v>
      </c>
      <c r="D79" s="18" t="s">
        <v>75</v>
      </c>
      <c r="E79" s="18" t="s">
        <v>197</v>
      </c>
      <c r="F79" s="40">
        <v>50</v>
      </c>
      <c r="G79" s="70">
        <v>0</v>
      </c>
      <c r="H79" s="71">
        <f t="shared" si="1"/>
        <v>0</v>
      </c>
    </row>
    <row r="80" spans="1:8" ht="25.5" x14ac:dyDescent="0.25">
      <c r="A80" s="10" t="s">
        <v>204</v>
      </c>
      <c r="B80" s="2" t="s">
        <v>242</v>
      </c>
      <c r="C80" s="4" t="s">
        <v>199</v>
      </c>
      <c r="D80" s="4" t="s">
        <v>200</v>
      </c>
      <c r="E80" s="4" t="s">
        <v>201</v>
      </c>
      <c r="F80" s="40">
        <v>500</v>
      </c>
      <c r="G80" s="70">
        <v>0</v>
      </c>
      <c r="H80" s="71">
        <f t="shared" si="1"/>
        <v>0</v>
      </c>
    </row>
    <row r="81" spans="1:8" ht="25.5" x14ac:dyDescent="0.25">
      <c r="A81" s="10" t="s">
        <v>207</v>
      </c>
      <c r="B81" s="2" t="s">
        <v>242</v>
      </c>
      <c r="C81" s="4" t="s">
        <v>203</v>
      </c>
      <c r="D81" s="4" t="s">
        <v>17</v>
      </c>
      <c r="E81" s="4" t="s">
        <v>248</v>
      </c>
      <c r="F81" s="40">
        <v>5</v>
      </c>
      <c r="G81" s="70">
        <v>0</v>
      </c>
      <c r="H81" s="71">
        <f t="shared" si="1"/>
        <v>0</v>
      </c>
    </row>
    <row r="82" spans="1:8" x14ac:dyDescent="0.25">
      <c r="A82" s="10" t="s">
        <v>210</v>
      </c>
      <c r="B82" s="2" t="s">
        <v>242</v>
      </c>
      <c r="C82" s="4" t="s">
        <v>205</v>
      </c>
      <c r="D82" s="4" t="s">
        <v>17</v>
      </c>
      <c r="E82" s="4" t="s">
        <v>206</v>
      </c>
      <c r="F82" s="40">
        <v>10</v>
      </c>
      <c r="G82" s="70">
        <v>0</v>
      </c>
      <c r="H82" s="71">
        <f t="shared" si="1"/>
        <v>0</v>
      </c>
    </row>
    <row r="83" spans="1:8" ht="38.25" x14ac:dyDescent="0.25">
      <c r="A83" s="10" t="s">
        <v>250</v>
      </c>
      <c r="B83" s="2" t="s">
        <v>242</v>
      </c>
      <c r="C83" s="4" t="s">
        <v>205</v>
      </c>
      <c r="D83" s="4" t="s">
        <v>17</v>
      </c>
      <c r="E83" s="4" t="s">
        <v>350</v>
      </c>
      <c r="F83" s="40">
        <v>10</v>
      </c>
      <c r="G83" s="70">
        <v>0</v>
      </c>
      <c r="H83" s="71">
        <f t="shared" si="1"/>
        <v>0</v>
      </c>
    </row>
    <row r="84" spans="1:8" ht="38.25" x14ac:dyDescent="0.25">
      <c r="A84" s="10" t="s">
        <v>214</v>
      </c>
      <c r="B84" s="2" t="s">
        <v>242</v>
      </c>
      <c r="C84" s="4" t="s">
        <v>205</v>
      </c>
      <c r="D84" s="4" t="s">
        <v>17</v>
      </c>
      <c r="E84" s="4" t="s">
        <v>351</v>
      </c>
      <c r="F84" s="40">
        <v>10</v>
      </c>
      <c r="G84" s="70">
        <v>0</v>
      </c>
      <c r="H84" s="71">
        <f t="shared" si="1"/>
        <v>0</v>
      </c>
    </row>
    <row r="85" spans="1:8" x14ac:dyDescent="0.25">
      <c r="A85" s="10" t="s">
        <v>215</v>
      </c>
      <c r="B85" s="2" t="s">
        <v>242</v>
      </c>
      <c r="C85" s="4" t="s">
        <v>208</v>
      </c>
      <c r="D85" s="4" t="s">
        <v>17</v>
      </c>
      <c r="E85" s="4" t="s">
        <v>209</v>
      </c>
      <c r="F85" s="40">
        <v>10</v>
      </c>
      <c r="G85" s="70">
        <v>0</v>
      </c>
      <c r="H85" s="71">
        <f t="shared" si="1"/>
        <v>0</v>
      </c>
    </row>
    <row r="86" spans="1:8" x14ac:dyDescent="0.25">
      <c r="A86" s="10" t="s">
        <v>218</v>
      </c>
      <c r="B86" s="2" t="s">
        <v>242</v>
      </c>
      <c r="C86" s="4" t="s">
        <v>211</v>
      </c>
      <c r="D86" s="4" t="s">
        <v>17</v>
      </c>
      <c r="E86" s="4" t="s">
        <v>212</v>
      </c>
      <c r="F86" s="40">
        <v>10</v>
      </c>
      <c r="G86" s="70">
        <v>0</v>
      </c>
      <c r="H86" s="71">
        <f t="shared" si="1"/>
        <v>0</v>
      </c>
    </row>
    <row r="87" spans="1:8" x14ac:dyDescent="0.25">
      <c r="A87" s="10" t="s">
        <v>219</v>
      </c>
      <c r="B87" s="2" t="s">
        <v>242</v>
      </c>
      <c r="C87" s="4" t="s">
        <v>339</v>
      </c>
      <c r="D87" s="4" t="s">
        <v>17</v>
      </c>
      <c r="E87" s="4" t="s">
        <v>213</v>
      </c>
      <c r="F87" s="40">
        <v>8</v>
      </c>
      <c r="G87" s="70">
        <v>0</v>
      </c>
      <c r="H87" s="71">
        <f t="shared" si="1"/>
        <v>0</v>
      </c>
    </row>
    <row r="88" spans="1:8" x14ac:dyDescent="0.25">
      <c r="A88" s="10" t="s">
        <v>220</v>
      </c>
      <c r="B88" s="2" t="s">
        <v>242</v>
      </c>
      <c r="C88" s="4" t="s">
        <v>340</v>
      </c>
      <c r="D88" s="4" t="s">
        <v>17</v>
      </c>
      <c r="E88" s="4" t="s">
        <v>213</v>
      </c>
      <c r="F88" s="40">
        <v>8</v>
      </c>
      <c r="G88" s="70">
        <v>0</v>
      </c>
      <c r="H88" s="71">
        <f t="shared" si="1"/>
        <v>0</v>
      </c>
    </row>
    <row r="89" spans="1:8" x14ac:dyDescent="0.25">
      <c r="A89" s="10" t="s">
        <v>221</v>
      </c>
      <c r="B89" s="2" t="s">
        <v>242</v>
      </c>
      <c r="C89" s="4" t="s">
        <v>216</v>
      </c>
      <c r="D89" s="4" t="s">
        <v>17</v>
      </c>
      <c r="E89" s="4" t="s">
        <v>217</v>
      </c>
      <c r="F89" s="40">
        <v>30</v>
      </c>
      <c r="G89" s="70">
        <v>0</v>
      </c>
      <c r="H89" s="71">
        <f t="shared" si="1"/>
        <v>0</v>
      </c>
    </row>
    <row r="90" spans="1:8" x14ac:dyDescent="0.25">
      <c r="A90" s="10" t="s">
        <v>224</v>
      </c>
      <c r="B90" s="2" t="s">
        <v>242</v>
      </c>
      <c r="C90" s="4" t="s">
        <v>344</v>
      </c>
      <c r="D90" s="4" t="s">
        <v>17</v>
      </c>
      <c r="E90" s="4" t="s">
        <v>345</v>
      </c>
      <c r="F90" s="40">
        <v>2</v>
      </c>
      <c r="G90" s="70">
        <v>0</v>
      </c>
      <c r="H90" s="71">
        <f t="shared" si="1"/>
        <v>0</v>
      </c>
    </row>
    <row r="91" spans="1:8" x14ac:dyDescent="0.25">
      <c r="A91" s="10" t="s">
        <v>225</v>
      </c>
      <c r="B91" s="2" t="s">
        <v>242</v>
      </c>
      <c r="C91" s="4" t="s">
        <v>395</v>
      </c>
      <c r="D91" s="4" t="s">
        <v>342</v>
      </c>
      <c r="E91" s="4" t="s">
        <v>343</v>
      </c>
      <c r="F91" s="40">
        <v>4</v>
      </c>
      <c r="G91" s="70">
        <v>0</v>
      </c>
      <c r="H91" s="71">
        <f t="shared" si="1"/>
        <v>0</v>
      </c>
    </row>
    <row r="92" spans="1:8" x14ac:dyDescent="0.25">
      <c r="A92" s="10" t="s">
        <v>226</v>
      </c>
      <c r="B92" s="2" t="s">
        <v>242</v>
      </c>
      <c r="C92" s="3" t="s">
        <v>396</v>
      </c>
      <c r="D92" s="3" t="s">
        <v>342</v>
      </c>
      <c r="E92" s="4" t="s">
        <v>343</v>
      </c>
      <c r="F92" s="40">
        <v>4</v>
      </c>
      <c r="G92" s="70">
        <v>0</v>
      </c>
      <c r="H92" s="71">
        <f t="shared" si="1"/>
        <v>0</v>
      </c>
    </row>
    <row r="93" spans="1:8" ht="25.5" x14ac:dyDescent="0.25">
      <c r="A93" s="10" t="s">
        <v>227</v>
      </c>
      <c r="B93" s="2" t="s">
        <v>242</v>
      </c>
      <c r="C93" s="4" t="s">
        <v>395</v>
      </c>
      <c r="D93" s="4" t="s">
        <v>222</v>
      </c>
      <c r="E93" s="4" t="s">
        <v>223</v>
      </c>
      <c r="F93" s="40">
        <v>4</v>
      </c>
      <c r="G93" s="70">
        <v>0</v>
      </c>
      <c r="H93" s="71">
        <f t="shared" si="1"/>
        <v>0</v>
      </c>
    </row>
    <row r="94" spans="1:8" ht="25.5" x14ac:dyDescent="0.25">
      <c r="A94" s="10" t="s">
        <v>229</v>
      </c>
      <c r="B94" s="2" t="s">
        <v>242</v>
      </c>
      <c r="C94" s="4" t="s">
        <v>396</v>
      </c>
      <c r="D94" s="4" t="s">
        <v>222</v>
      </c>
      <c r="E94" s="4" t="s">
        <v>252</v>
      </c>
      <c r="F94" s="40">
        <v>4</v>
      </c>
      <c r="G94" s="70">
        <v>0</v>
      </c>
      <c r="H94" s="71">
        <f t="shared" si="1"/>
        <v>0</v>
      </c>
    </row>
    <row r="95" spans="1:8" x14ac:dyDescent="0.25">
      <c r="A95" s="10" t="s">
        <v>357</v>
      </c>
      <c r="B95" s="2" t="s">
        <v>242</v>
      </c>
      <c r="C95" s="4" t="s">
        <v>395</v>
      </c>
      <c r="D95" s="4" t="s">
        <v>222</v>
      </c>
      <c r="E95" s="4" t="s">
        <v>253</v>
      </c>
      <c r="F95" s="40">
        <v>4</v>
      </c>
      <c r="G95" s="70">
        <v>0</v>
      </c>
      <c r="H95" s="71">
        <f t="shared" si="1"/>
        <v>0</v>
      </c>
    </row>
    <row r="96" spans="1:8" ht="25.5" x14ac:dyDescent="0.25">
      <c r="A96" s="10" t="s">
        <v>358</v>
      </c>
      <c r="B96" s="2" t="s">
        <v>242</v>
      </c>
      <c r="C96" s="4" t="s">
        <v>396</v>
      </c>
      <c r="D96" s="4" t="s">
        <v>222</v>
      </c>
      <c r="E96" s="4" t="s">
        <v>253</v>
      </c>
      <c r="F96" s="40">
        <v>6</v>
      </c>
      <c r="G96" s="70">
        <v>0</v>
      </c>
      <c r="H96" s="71">
        <f t="shared" si="1"/>
        <v>0</v>
      </c>
    </row>
    <row r="97" spans="1:8" ht="25.5" x14ac:dyDescent="0.25">
      <c r="A97" s="10" t="s">
        <v>359</v>
      </c>
      <c r="B97" s="2" t="s">
        <v>242</v>
      </c>
      <c r="C97" s="4" t="s">
        <v>228</v>
      </c>
      <c r="D97" s="4" t="s">
        <v>341</v>
      </c>
      <c r="E97" s="4" t="s">
        <v>254</v>
      </c>
      <c r="F97" s="40">
        <v>6</v>
      </c>
      <c r="G97" s="70">
        <v>0</v>
      </c>
      <c r="H97" s="71">
        <f t="shared" si="1"/>
        <v>0</v>
      </c>
    </row>
    <row r="98" spans="1:8" x14ac:dyDescent="0.25">
      <c r="A98" s="10" t="s">
        <v>360</v>
      </c>
      <c r="B98" s="2" t="s">
        <v>242</v>
      </c>
      <c r="C98" s="4" t="s">
        <v>228</v>
      </c>
      <c r="D98" s="4" t="s">
        <v>230</v>
      </c>
      <c r="E98" s="4" t="s">
        <v>251</v>
      </c>
      <c r="F98" s="40">
        <v>6</v>
      </c>
      <c r="G98" s="70">
        <v>0</v>
      </c>
      <c r="H98" s="71">
        <f t="shared" si="1"/>
        <v>0</v>
      </c>
    </row>
    <row r="99" spans="1:8" x14ac:dyDescent="0.25">
      <c r="A99" s="10" t="s">
        <v>361</v>
      </c>
      <c r="B99" s="2" t="s">
        <v>242</v>
      </c>
      <c r="C99" s="4" t="s">
        <v>338</v>
      </c>
      <c r="D99" s="4" t="s">
        <v>231</v>
      </c>
      <c r="E99" s="4" t="s">
        <v>232</v>
      </c>
      <c r="F99" s="40">
        <v>100</v>
      </c>
      <c r="G99" s="70">
        <v>0</v>
      </c>
      <c r="H99" s="71">
        <f t="shared" si="1"/>
        <v>0</v>
      </c>
    </row>
    <row r="100" spans="1:8" x14ac:dyDescent="0.25">
      <c r="A100" s="10" t="s">
        <v>362</v>
      </c>
      <c r="B100" s="2" t="s">
        <v>242</v>
      </c>
      <c r="C100" s="4" t="s">
        <v>338</v>
      </c>
      <c r="D100" s="4" t="s">
        <v>231</v>
      </c>
      <c r="E100" s="4" t="s">
        <v>233</v>
      </c>
      <c r="F100" s="40">
        <v>36</v>
      </c>
      <c r="G100" s="70">
        <v>0</v>
      </c>
      <c r="H100" s="71">
        <f t="shared" si="1"/>
        <v>0</v>
      </c>
    </row>
    <row r="101" spans="1:8" x14ac:dyDescent="0.25">
      <c r="A101" s="10" t="s">
        <v>363</v>
      </c>
      <c r="B101" s="2" t="s">
        <v>242</v>
      </c>
      <c r="C101" s="4" t="s">
        <v>338</v>
      </c>
      <c r="D101" s="4" t="s">
        <v>231</v>
      </c>
      <c r="E101" s="4" t="s">
        <v>234</v>
      </c>
      <c r="F101" s="40">
        <v>24</v>
      </c>
      <c r="G101" s="70">
        <v>0</v>
      </c>
      <c r="H101" s="71">
        <f t="shared" si="1"/>
        <v>0</v>
      </c>
    </row>
    <row r="102" spans="1:8" ht="25.5" x14ac:dyDescent="0.25">
      <c r="A102" s="10" t="s">
        <v>364</v>
      </c>
      <c r="B102" s="2" t="s">
        <v>242</v>
      </c>
      <c r="C102" s="4" t="s">
        <v>235</v>
      </c>
      <c r="D102" s="4" t="s">
        <v>236</v>
      </c>
      <c r="E102" s="4" t="s">
        <v>237</v>
      </c>
      <c r="F102" s="40">
        <v>23</v>
      </c>
      <c r="G102" s="70">
        <v>0</v>
      </c>
      <c r="H102" s="71">
        <f t="shared" si="1"/>
        <v>0</v>
      </c>
    </row>
    <row r="103" spans="1:8" ht="27.75" x14ac:dyDescent="0.25">
      <c r="A103" s="10" t="s">
        <v>365</v>
      </c>
      <c r="B103" s="2" t="s">
        <v>242</v>
      </c>
      <c r="C103" s="4" t="s">
        <v>228</v>
      </c>
      <c r="D103" s="4" t="s">
        <v>236</v>
      </c>
      <c r="E103" s="4" t="s">
        <v>238</v>
      </c>
      <c r="F103" s="40">
        <v>10</v>
      </c>
      <c r="G103" s="70">
        <v>0</v>
      </c>
      <c r="H103" s="71">
        <f t="shared" si="1"/>
        <v>0</v>
      </c>
    </row>
    <row r="104" spans="1:8" ht="27.75" x14ac:dyDescent="0.25">
      <c r="A104" s="10" t="s">
        <v>366</v>
      </c>
      <c r="B104" s="2" t="s">
        <v>242</v>
      </c>
      <c r="C104" s="4" t="s">
        <v>228</v>
      </c>
      <c r="D104" s="4" t="s">
        <v>236</v>
      </c>
      <c r="E104" s="4" t="s">
        <v>239</v>
      </c>
      <c r="F104" s="40">
        <v>10</v>
      </c>
      <c r="G104" s="70">
        <v>0</v>
      </c>
      <c r="H104" s="71">
        <f t="shared" si="1"/>
        <v>0</v>
      </c>
    </row>
    <row r="105" spans="1:8" ht="27.75" x14ac:dyDescent="0.25">
      <c r="A105" s="10" t="s">
        <v>367</v>
      </c>
      <c r="B105" s="2" t="s">
        <v>242</v>
      </c>
      <c r="C105" s="4" t="s">
        <v>228</v>
      </c>
      <c r="D105" s="4" t="s">
        <v>236</v>
      </c>
      <c r="E105" s="4" t="s">
        <v>240</v>
      </c>
      <c r="F105" s="40">
        <v>10</v>
      </c>
      <c r="G105" s="70">
        <v>0</v>
      </c>
      <c r="H105" s="71">
        <f t="shared" si="1"/>
        <v>0</v>
      </c>
    </row>
    <row r="106" spans="1:8" ht="27.75" x14ac:dyDescent="0.25">
      <c r="A106" s="10" t="s">
        <v>368</v>
      </c>
      <c r="B106" s="32" t="s">
        <v>242</v>
      </c>
      <c r="C106" s="27" t="s">
        <v>228</v>
      </c>
      <c r="D106" s="27" t="s">
        <v>236</v>
      </c>
      <c r="E106" s="27" t="s">
        <v>241</v>
      </c>
      <c r="F106" s="40">
        <v>16</v>
      </c>
      <c r="G106" s="70">
        <v>0</v>
      </c>
      <c r="H106" s="71">
        <f t="shared" si="1"/>
        <v>0</v>
      </c>
    </row>
    <row r="107" spans="1:8" ht="14.45" customHeight="1" x14ac:dyDescent="0.25">
      <c r="A107" s="10" t="s">
        <v>373</v>
      </c>
      <c r="B107" s="30"/>
      <c r="C107" s="31"/>
      <c r="D107" s="31"/>
      <c r="E107" s="46" t="s">
        <v>354</v>
      </c>
      <c r="F107" s="19">
        <f>SUM(F3:F106)</f>
        <v>1870</v>
      </c>
      <c r="G107" s="61" t="s">
        <v>378</v>
      </c>
      <c r="H107" s="73">
        <f>SUM(H3:H106)</f>
        <v>0</v>
      </c>
    </row>
    <row r="109" spans="1:8" ht="15" customHeight="1" x14ac:dyDescent="0.25">
      <c r="B109" s="108" t="s">
        <v>417</v>
      </c>
      <c r="C109" s="108"/>
      <c r="D109" s="108"/>
      <c r="E109" s="85" t="s">
        <v>414</v>
      </c>
      <c r="F109" s="85"/>
      <c r="G109" s="85"/>
    </row>
    <row r="110" spans="1:8" x14ac:dyDescent="0.25">
      <c r="B110" s="108"/>
      <c r="C110" s="108"/>
      <c r="D110" s="108"/>
      <c r="E110" s="85"/>
      <c r="F110" s="85"/>
      <c r="G110" s="85"/>
    </row>
    <row r="111" spans="1:8" x14ac:dyDescent="0.25">
      <c r="B111" s="108"/>
      <c r="C111" s="108"/>
      <c r="D111" s="108"/>
      <c r="E111" s="86" t="s">
        <v>415</v>
      </c>
      <c r="F111" s="86"/>
      <c r="G111" s="86"/>
    </row>
    <row r="112" spans="1:8" x14ac:dyDescent="0.25">
      <c r="B112" s="108"/>
      <c r="C112" s="108"/>
      <c r="D112" s="108"/>
      <c r="E112" s="86"/>
      <c r="F112" s="86"/>
      <c r="G112" s="86"/>
    </row>
    <row r="113" spans="2:7" x14ac:dyDescent="0.25">
      <c r="B113" s="108"/>
      <c r="C113" s="108"/>
      <c r="D113" s="108"/>
      <c r="E113" s="86"/>
      <c r="F113" s="86"/>
      <c r="G113" s="86"/>
    </row>
    <row r="114" spans="2:7" x14ac:dyDescent="0.25">
      <c r="B114" s="108"/>
      <c r="C114" s="108"/>
      <c r="D114" s="108"/>
      <c r="E114" s="86"/>
      <c r="F114" s="86"/>
      <c r="G114" s="86"/>
    </row>
  </sheetData>
  <mergeCells count="3">
    <mergeCell ref="B109:D114"/>
    <mergeCell ref="E109:G110"/>
    <mergeCell ref="E111:G114"/>
  </mergeCells>
  <phoneticPr fontId="15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1"/>
  <sheetViews>
    <sheetView topLeftCell="A10" workbookViewId="0">
      <selection activeCell="D31" sqref="D31"/>
    </sheetView>
  </sheetViews>
  <sheetFormatPr defaultRowHeight="15" x14ac:dyDescent="0.25"/>
  <cols>
    <col min="1" max="1" width="3.5703125" style="25" bestFit="1" customWidth="1"/>
    <col min="2" max="2" width="7" style="25" customWidth="1"/>
    <col min="3" max="3" width="9.85546875" style="25" customWidth="1"/>
    <col min="4" max="4" width="91.42578125" style="25" customWidth="1"/>
    <col min="5" max="5" width="12.85546875" style="25" customWidth="1"/>
    <col min="6" max="6" width="11.42578125" style="25" customWidth="1"/>
    <col min="7" max="7" width="11.140625" style="25" customWidth="1"/>
  </cols>
  <sheetData>
    <row r="1" spans="1:12" s="25" customFormat="1" ht="39" customHeight="1" x14ac:dyDescent="0.25">
      <c r="A1" s="109" t="s">
        <v>405</v>
      </c>
      <c r="B1" s="109"/>
      <c r="C1" s="109"/>
      <c r="D1" s="109"/>
      <c r="E1" s="109"/>
      <c r="F1" s="109"/>
      <c r="G1" s="109"/>
      <c r="H1" s="59"/>
      <c r="I1" s="59"/>
      <c r="J1" s="59"/>
      <c r="K1" s="59"/>
      <c r="L1" s="59"/>
    </row>
    <row r="2" spans="1:12" ht="39" customHeight="1" x14ac:dyDescent="0.25">
      <c r="A2" s="15" t="s">
        <v>8</v>
      </c>
      <c r="B2" s="13" t="s">
        <v>9</v>
      </c>
      <c r="C2" s="13" t="s">
        <v>10</v>
      </c>
      <c r="D2" s="16" t="s">
        <v>271</v>
      </c>
      <c r="E2" s="39" t="s">
        <v>353</v>
      </c>
      <c r="F2" s="38" t="s">
        <v>13</v>
      </c>
      <c r="G2" s="38" t="s">
        <v>14</v>
      </c>
    </row>
    <row r="3" spans="1:12" ht="25.5" x14ac:dyDescent="0.25">
      <c r="A3" s="1" t="s">
        <v>15</v>
      </c>
      <c r="B3" s="24">
        <v>2</v>
      </c>
      <c r="C3" s="24" t="s">
        <v>295</v>
      </c>
      <c r="D3" s="3" t="s">
        <v>296</v>
      </c>
      <c r="E3" s="1">
        <v>24</v>
      </c>
      <c r="F3" s="70">
        <v>0</v>
      </c>
      <c r="G3" s="71">
        <f>E3*F3</f>
        <v>0</v>
      </c>
    </row>
    <row r="4" spans="1:12" ht="25.5" x14ac:dyDescent="0.25">
      <c r="A4" s="1" t="s">
        <v>19</v>
      </c>
      <c r="B4" s="24">
        <v>2</v>
      </c>
      <c r="C4" s="24" t="s">
        <v>295</v>
      </c>
      <c r="D4" s="3" t="s">
        <v>297</v>
      </c>
      <c r="E4" s="1">
        <v>24</v>
      </c>
      <c r="F4" s="70">
        <v>0</v>
      </c>
      <c r="G4" s="71">
        <f t="shared" ref="G4:G52" si="0">E4*F4</f>
        <v>0</v>
      </c>
    </row>
    <row r="5" spans="1:12" ht="25.5" x14ac:dyDescent="0.25">
      <c r="A5" s="1" t="s">
        <v>22</v>
      </c>
      <c r="B5" s="24">
        <v>2</v>
      </c>
      <c r="C5" s="24" t="s">
        <v>295</v>
      </c>
      <c r="D5" s="3" t="s">
        <v>298</v>
      </c>
      <c r="E5" s="1">
        <v>8</v>
      </c>
      <c r="F5" s="70">
        <v>0</v>
      </c>
      <c r="G5" s="71">
        <f t="shared" si="0"/>
        <v>0</v>
      </c>
    </row>
    <row r="6" spans="1:12" ht="25.5" x14ac:dyDescent="0.25">
      <c r="A6" s="1" t="s">
        <v>25</v>
      </c>
      <c r="B6" s="21" t="s">
        <v>242</v>
      </c>
      <c r="C6" s="24" t="s">
        <v>295</v>
      </c>
      <c r="D6" s="3" t="s">
        <v>272</v>
      </c>
      <c r="E6" s="1">
        <v>10</v>
      </c>
      <c r="F6" s="70">
        <v>0</v>
      </c>
      <c r="G6" s="71">
        <f t="shared" si="0"/>
        <v>0</v>
      </c>
    </row>
    <row r="7" spans="1:12" ht="25.5" x14ac:dyDescent="0.25">
      <c r="A7" s="1" t="s">
        <v>28</v>
      </c>
      <c r="B7" s="21" t="s">
        <v>242</v>
      </c>
      <c r="C7" s="24" t="s">
        <v>295</v>
      </c>
      <c r="D7" s="3" t="s">
        <v>273</v>
      </c>
      <c r="E7" s="1">
        <v>10</v>
      </c>
      <c r="F7" s="70">
        <v>0</v>
      </c>
      <c r="G7" s="71">
        <f t="shared" si="0"/>
        <v>0</v>
      </c>
    </row>
    <row r="8" spans="1:12" ht="25.5" x14ac:dyDescent="0.25">
      <c r="A8" s="1" t="s">
        <v>31</v>
      </c>
      <c r="B8" s="21" t="s">
        <v>242</v>
      </c>
      <c r="C8" s="24" t="s">
        <v>295</v>
      </c>
      <c r="D8" s="3" t="s">
        <v>274</v>
      </c>
      <c r="E8" s="1">
        <v>10</v>
      </c>
      <c r="F8" s="70">
        <v>0</v>
      </c>
      <c r="G8" s="71">
        <f t="shared" si="0"/>
        <v>0</v>
      </c>
    </row>
    <row r="9" spans="1:12" ht="25.5" x14ac:dyDescent="0.25">
      <c r="A9" s="1" t="s">
        <v>34</v>
      </c>
      <c r="B9" s="24">
        <v>2</v>
      </c>
      <c r="C9" s="24" t="s">
        <v>295</v>
      </c>
      <c r="D9" s="3" t="s">
        <v>322</v>
      </c>
      <c r="E9" s="1">
        <v>8</v>
      </c>
      <c r="F9" s="70">
        <v>0</v>
      </c>
      <c r="G9" s="71">
        <f t="shared" si="0"/>
        <v>0</v>
      </c>
    </row>
    <row r="10" spans="1:12" ht="25.5" x14ac:dyDescent="0.25">
      <c r="A10" s="1" t="s">
        <v>35</v>
      </c>
      <c r="B10" s="24">
        <v>2</v>
      </c>
      <c r="C10" s="24" t="s">
        <v>295</v>
      </c>
      <c r="D10" s="3" t="s">
        <v>323</v>
      </c>
      <c r="E10" s="1">
        <v>36</v>
      </c>
      <c r="F10" s="70">
        <v>0</v>
      </c>
      <c r="G10" s="71">
        <f t="shared" si="0"/>
        <v>0</v>
      </c>
    </row>
    <row r="11" spans="1:12" ht="25.5" x14ac:dyDescent="0.25">
      <c r="A11" s="1" t="s">
        <v>38</v>
      </c>
      <c r="B11" s="24">
        <v>2</v>
      </c>
      <c r="C11" s="24" t="s">
        <v>295</v>
      </c>
      <c r="D11" s="3" t="s">
        <v>194</v>
      </c>
      <c r="E11" s="1">
        <v>38</v>
      </c>
      <c r="F11" s="70">
        <v>0</v>
      </c>
      <c r="G11" s="71">
        <f t="shared" si="0"/>
        <v>0</v>
      </c>
    </row>
    <row r="12" spans="1:12" ht="25.5" x14ac:dyDescent="0.25">
      <c r="A12" s="1" t="s">
        <v>42</v>
      </c>
      <c r="B12" s="21" t="s">
        <v>242</v>
      </c>
      <c r="C12" s="24" t="s">
        <v>295</v>
      </c>
      <c r="D12" s="3" t="s">
        <v>278</v>
      </c>
      <c r="E12" s="1">
        <v>60</v>
      </c>
      <c r="F12" s="70">
        <v>0</v>
      </c>
      <c r="G12" s="71">
        <f t="shared" si="0"/>
        <v>0</v>
      </c>
    </row>
    <row r="13" spans="1:12" ht="25.5" x14ac:dyDescent="0.25">
      <c r="A13" s="1" t="s">
        <v>44</v>
      </c>
      <c r="B13" s="21" t="s">
        <v>242</v>
      </c>
      <c r="C13" s="24" t="s">
        <v>295</v>
      </c>
      <c r="D13" s="3" t="s">
        <v>299</v>
      </c>
      <c r="E13" s="1">
        <v>27</v>
      </c>
      <c r="F13" s="70">
        <v>0</v>
      </c>
      <c r="G13" s="71">
        <f t="shared" si="0"/>
        <v>0</v>
      </c>
    </row>
    <row r="14" spans="1:12" ht="25.5" x14ac:dyDescent="0.25">
      <c r="A14" s="1" t="s">
        <v>46</v>
      </c>
      <c r="B14" s="24">
        <v>2</v>
      </c>
      <c r="C14" s="24" t="s">
        <v>295</v>
      </c>
      <c r="D14" s="3" t="s">
        <v>300</v>
      </c>
      <c r="E14" s="1">
        <v>15</v>
      </c>
      <c r="F14" s="70">
        <v>0</v>
      </c>
      <c r="G14" s="71">
        <f t="shared" si="0"/>
        <v>0</v>
      </c>
    </row>
    <row r="15" spans="1:12" ht="25.5" x14ac:dyDescent="0.25">
      <c r="A15" s="1" t="s">
        <v>48</v>
      </c>
      <c r="B15" s="24">
        <v>2</v>
      </c>
      <c r="C15" s="24" t="s">
        <v>295</v>
      </c>
      <c r="D15" s="3" t="s">
        <v>279</v>
      </c>
      <c r="E15" s="1">
        <v>15</v>
      </c>
      <c r="F15" s="70">
        <v>0</v>
      </c>
      <c r="G15" s="71">
        <f t="shared" si="0"/>
        <v>0</v>
      </c>
    </row>
    <row r="16" spans="1:12" ht="25.5" x14ac:dyDescent="0.25">
      <c r="A16" s="1" t="s">
        <v>50</v>
      </c>
      <c r="B16" s="21" t="s">
        <v>242</v>
      </c>
      <c r="C16" s="24" t="s">
        <v>295</v>
      </c>
      <c r="D16" s="3" t="s">
        <v>280</v>
      </c>
      <c r="E16" s="1">
        <v>15</v>
      </c>
      <c r="F16" s="70">
        <v>0</v>
      </c>
      <c r="G16" s="71">
        <f t="shared" si="0"/>
        <v>0</v>
      </c>
    </row>
    <row r="17" spans="1:7" ht="25.5" x14ac:dyDescent="0.25">
      <c r="A17" s="1" t="s">
        <v>53</v>
      </c>
      <c r="B17" s="24">
        <v>2</v>
      </c>
      <c r="C17" s="24" t="s">
        <v>295</v>
      </c>
      <c r="D17" s="3" t="s">
        <v>281</v>
      </c>
      <c r="E17" s="1">
        <v>6</v>
      </c>
      <c r="F17" s="70">
        <v>0</v>
      </c>
      <c r="G17" s="71">
        <f t="shared" si="0"/>
        <v>0</v>
      </c>
    </row>
    <row r="18" spans="1:7" ht="25.5" x14ac:dyDescent="0.25">
      <c r="A18" s="1" t="s">
        <v>243</v>
      </c>
      <c r="B18" s="24">
        <v>2</v>
      </c>
      <c r="C18" s="24" t="s">
        <v>295</v>
      </c>
      <c r="D18" s="3" t="s">
        <v>282</v>
      </c>
      <c r="E18" s="1">
        <v>8</v>
      </c>
      <c r="F18" s="70">
        <v>0</v>
      </c>
      <c r="G18" s="71">
        <f t="shared" si="0"/>
        <v>0</v>
      </c>
    </row>
    <row r="19" spans="1:7" ht="25.5" x14ac:dyDescent="0.25">
      <c r="A19" s="1" t="s">
        <v>56</v>
      </c>
      <c r="B19" s="21" t="s">
        <v>242</v>
      </c>
      <c r="C19" s="24" t="s">
        <v>295</v>
      </c>
      <c r="D19" s="3" t="s">
        <v>301</v>
      </c>
      <c r="E19" s="1">
        <v>15</v>
      </c>
      <c r="F19" s="70">
        <v>0</v>
      </c>
      <c r="G19" s="71">
        <f t="shared" si="0"/>
        <v>0</v>
      </c>
    </row>
    <row r="20" spans="1:7" ht="25.5" x14ac:dyDescent="0.25">
      <c r="A20" s="1" t="s">
        <v>59</v>
      </c>
      <c r="B20" s="21" t="s">
        <v>242</v>
      </c>
      <c r="C20" s="24" t="s">
        <v>295</v>
      </c>
      <c r="D20" s="3" t="s">
        <v>302</v>
      </c>
      <c r="E20" s="1">
        <v>24</v>
      </c>
      <c r="F20" s="70">
        <v>0</v>
      </c>
      <c r="G20" s="71">
        <f t="shared" si="0"/>
        <v>0</v>
      </c>
    </row>
    <row r="21" spans="1:7" ht="25.5" x14ac:dyDescent="0.25">
      <c r="A21" s="1" t="s">
        <v>61</v>
      </c>
      <c r="B21" s="9">
        <v>2</v>
      </c>
      <c r="C21" s="24" t="s">
        <v>295</v>
      </c>
      <c r="D21" s="22" t="s">
        <v>303</v>
      </c>
      <c r="E21" s="1">
        <v>9</v>
      </c>
      <c r="F21" s="70">
        <v>0</v>
      </c>
      <c r="G21" s="71">
        <f t="shared" si="0"/>
        <v>0</v>
      </c>
    </row>
    <row r="22" spans="1:7" ht="25.5" x14ac:dyDescent="0.25">
      <c r="A22" s="1" t="s">
        <v>64</v>
      </c>
      <c r="B22" s="9">
        <v>2</v>
      </c>
      <c r="C22" s="24" t="s">
        <v>295</v>
      </c>
      <c r="D22" s="22" t="s">
        <v>304</v>
      </c>
      <c r="E22" s="1">
        <v>12</v>
      </c>
      <c r="F22" s="70">
        <v>0</v>
      </c>
      <c r="G22" s="71">
        <f t="shared" si="0"/>
        <v>0</v>
      </c>
    </row>
    <row r="23" spans="1:7" ht="25.5" x14ac:dyDescent="0.25">
      <c r="A23" s="1" t="s">
        <v>66</v>
      </c>
      <c r="B23" s="9">
        <v>2</v>
      </c>
      <c r="C23" s="24" t="s">
        <v>295</v>
      </c>
      <c r="D23" s="23" t="s">
        <v>305</v>
      </c>
      <c r="E23" s="1">
        <v>8</v>
      </c>
      <c r="F23" s="70">
        <v>0</v>
      </c>
      <c r="G23" s="71">
        <f t="shared" si="0"/>
        <v>0</v>
      </c>
    </row>
    <row r="24" spans="1:7" ht="25.5" x14ac:dyDescent="0.25">
      <c r="A24" s="1" t="s">
        <v>68</v>
      </c>
      <c r="B24" s="21" t="s">
        <v>242</v>
      </c>
      <c r="C24" s="24" t="s">
        <v>295</v>
      </c>
      <c r="D24" s="3" t="s">
        <v>275</v>
      </c>
      <c r="E24" s="1">
        <v>10</v>
      </c>
      <c r="F24" s="70">
        <v>0</v>
      </c>
      <c r="G24" s="71">
        <f t="shared" si="0"/>
        <v>0</v>
      </c>
    </row>
    <row r="25" spans="1:7" ht="25.5" x14ac:dyDescent="0.25">
      <c r="A25" s="1" t="s">
        <v>72</v>
      </c>
      <c r="B25" s="21" t="s">
        <v>242</v>
      </c>
      <c r="C25" s="24" t="s">
        <v>295</v>
      </c>
      <c r="D25" s="3" t="s">
        <v>306</v>
      </c>
      <c r="E25" s="1">
        <v>10</v>
      </c>
      <c r="F25" s="70">
        <v>0</v>
      </c>
      <c r="G25" s="71">
        <f t="shared" si="0"/>
        <v>0</v>
      </c>
    </row>
    <row r="26" spans="1:7" ht="25.5" x14ac:dyDescent="0.25">
      <c r="A26" s="1" t="s">
        <v>74</v>
      </c>
      <c r="B26" s="21" t="s">
        <v>242</v>
      </c>
      <c r="C26" s="24" t="s">
        <v>295</v>
      </c>
      <c r="D26" s="3" t="s">
        <v>307</v>
      </c>
      <c r="E26" s="1">
        <v>12</v>
      </c>
      <c r="F26" s="70">
        <v>0</v>
      </c>
      <c r="G26" s="71">
        <f t="shared" si="0"/>
        <v>0</v>
      </c>
    </row>
    <row r="27" spans="1:7" ht="25.5" x14ac:dyDescent="0.25">
      <c r="A27" s="1" t="s">
        <v>77</v>
      </c>
      <c r="B27" s="24">
        <v>2</v>
      </c>
      <c r="C27" s="24" t="s">
        <v>295</v>
      </c>
      <c r="D27" s="3" t="s">
        <v>308</v>
      </c>
      <c r="E27" s="1">
        <v>30</v>
      </c>
      <c r="F27" s="70">
        <v>0</v>
      </c>
      <c r="G27" s="71">
        <f t="shared" si="0"/>
        <v>0</v>
      </c>
    </row>
    <row r="28" spans="1:7" ht="25.5" x14ac:dyDescent="0.25">
      <c r="A28" s="1" t="s">
        <v>79</v>
      </c>
      <c r="B28" s="24">
        <v>2</v>
      </c>
      <c r="C28" s="24" t="s">
        <v>295</v>
      </c>
      <c r="D28" s="3" t="s">
        <v>283</v>
      </c>
      <c r="E28" s="1">
        <v>60</v>
      </c>
      <c r="F28" s="70">
        <v>0</v>
      </c>
      <c r="G28" s="71">
        <f t="shared" si="0"/>
        <v>0</v>
      </c>
    </row>
    <row r="29" spans="1:7" ht="25.5" x14ac:dyDescent="0.25">
      <c r="A29" s="1" t="s">
        <v>81</v>
      </c>
      <c r="B29" s="24">
        <v>2</v>
      </c>
      <c r="C29" s="24" t="s">
        <v>295</v>
      </c>
      <c r="D29" s="3" t="s">
        <v>284</v>
      </c>
      <c r="E29" s="1">
        <v>30</v>
      </c>
      <c r="F29" s="70">
        <v>0</v>
      </c>
      <c r="G29" s="71">
        <f t="shared" si="0"/>
        <v>0</v>
      </c>
    </row>
    <row r="30" spans="1:7" ht="25.5" x14ac:dyDescent="0.25">
      <c r="A30" s="1" t="s">
        <v>83</v>
      </c>
      <c r="B30" s="24">
        <v>2</v>
      </c>
      <c r="C30" s="24" t="s">
        <v>295</v>
      </c>
      <c r="D30" s="3" t="s">
        <v>285</v>
      </c>
      <c r="E30" s="1">
        <v>12</v>
      </c>
      <c r="F30" s="70">
        <v>0</v>
      </c>
      <c r="G30" s="71">
        <f t="shared" si="0"/>
        <v>0</v>
      </c>
    </row>
    <row r="31" spans="1:7" ht="25.5" x14ac:dyDescent="0.25">
      <c r="A31" s="1" t="s">
        <v>87</v>
      </c>
      <c r="B31" s="24">
        <v>2</v>
      </c>
      <c r="C31" s="24" t="s">
        <v>295</v>
      </c>
      <c r="D31" s="3" t="s">
        <v>309</v>
      </c>
      <c r="E31" s="1">
        <v>10</v>
      </c>
      <c r="F31" s="70">
        <v>0</v>
      </c>
      <c r="G31" s="71">
        <f t="shared" si="0"/>
        <v>0</v>
      </c>
    </row>
    <row r="32" spans="1:7" ht="25.5" x14ac:dyDescent="0.25">
      <c r="A32" s="1" t="s">
        <v>90</v>
      </c>
      <c r="B32" s="21" t="s">
        <v>242</v>
      </c>
      <c r="C32" s="24" t="s">
        <v>295</v>
      </c>
      <c r="D32" s="3" t="s">
        <v>286</v>
      </c>
      <c r="E32" s="1">
        <v>15</v>
      </c>
      <c r="F32" s="70">
        <v>0</v>
      </c>
      <c r="G32" s="71">
        <f t="shared" si="0"/>
        <v>0</v>
      </c>
    </row>
    <row r="33" spans="1:7" ht="25.5" x14ac:dyDescent="0.25">
      <c r="A33" s="1" t="s">
        <v>93</v>
      </c>
      <c r="B33" s="21" t="s">
        <v>242</v>
      </c>
      <c r="C33" s="24" t="s">
        <v>295</v>
      </c>
      <c r="D33" s="23" t="s">
        <v>287</v>
      </c>
      <c r="E33" s="1">
        <v>15</v>
      </c>
      <c r="F33" s="70">
        <v>0</v>
      </c>
      <c r="G33" s="71">
        <f t="shared" si="0"/>
        <v>0</v>
      </c>
    </row>
    <row r="34" spans="1:7" ht="25.5" x14ac:dyDescent="0.25">
      <c r="A34" s="1" t="s">
        <v>96</v>
      </c>
      <c r="B34" s="21" t="s">
        <v>242</v>
      </c>
      <c r="C34" s="24" t="s">
        <v>295</v>
      </c>
      <c r="D34" s="3" t="s">
        <v>310</v>
      </c>
      <c r="E34" s="1">
        <v>4</v>
      </c>
      <c r="F34" s="70">
        <v>0</v>
      </c>
      <c r="G34" s="71">
        <f t="shared" si="0"/>
        <v>0</v>
      </c>
    </row>
    <row r="35" spans="1:7" ht="25.5" x14ac:dyDescent="0.25">
      <c r="A35" s="1" t="s">
        <v>99</v>
      </c>
      <c r="B35" s="21" t="s">
        <v>242</v>
      </c>
      <c r="C35" s="24" t="s">
        <v>295</v>
      </c>
      <c r="D35" s="3" t="s">
        <v>311</v>
      </c>
      <c r="E35" s="1">
        <v>4</v>
      </c>
      <c r="F35" s="70">
        <v>0</v>
      </c>
      <c r="G35" s="71">
        <f t="shared" si="0"/>
        <v>0</v>
      </c>
    </row>
    <row r="36" spans="1:7" ht="25.5" x14ac:dyDescent="0.25">
      <c r="A36" s="1" t="s">
        <v>102</v>
      </c>
      <c r="B36" s="21" t="s">
        <v>242</v>
      </c>
      <c r="C36" s="24" t="s">
        <v>312</v>
      </c>
      <c r="D36" s="3" t="s">
        <v>276</v>
      </c>
      <c r="E36" s="1">
        <v>10</v>
      </c>
      <c r="F36" s="70">
        <v>0</v>
      </c>
      <c r="G36" s="71">
        <f t="shared" si="0"/>
        <v>0</v>
      </c>
    </row>
    <row r="37" spans="1:7" ht="25.5" x14ac:dyDescent="0.25">
      <c r="A37" s="1" t="s">
        <v>104</v>
      </c>
      <c r="B37" s="21" t="s">
        <v>242</v>
      </c>
      <c r="C37" s="24" t="s">
        <v>312</v>
      </c>
      <c r="D37" s="3" t="s">
        <v>277</v>
      </c>
      <c r="E37" s="1">
        <v>4</v>
      </c>
      <c r="F37" s="70">
        <v>0</v>
      </c>
      <c r="G37" s="71">
        <f t="shared" si="0"/>
        <v>0</v>
      </c>
    </row>
    <row r="38" spans="1:7" ht="25.5" x14ac:dyDescent="0.25">
      <c r="A38" s="1" t="s">
        <v>106</v>
      </c>
      <c r="B38" s="21" t="s">
        <v>242</v>
      </c>
      <c r="C38" s="24" t="s">
        <v>312</v>
      </c>
      <c r="D38" s="3" t="s">
        <v>313</v>
      </c>
      <c r="E38" s="1">
        <v>10</v>
      </c>
      <c r="F38" s="70">
        <v>0</v>
      </c>
      <c r="G38" s="71">
        <f t="shared" si="0"/>
        <v>0</v>
      </c>
    </row>
    <row r="39" spans="1:7" ht="25.5" x14ac:dyDescent="0.25">
      <c r="A39" s="1" t="s">
        <v>109</v>
      </c>
      <c r="B39" s="21" t="s">
        <v>242</v>
      </c>
      <c r="C39" s="24" t="s">
        <v>312</v>
      </c>
      <c r="D39" s="3" t="s">
        <v>314</v>
      </c>
      <c r="E39" s="1">
        <v>6</v>
      </c>
      <c r="F39" s="70">
        <v>0</v>
      </c>
      <c r="G39" s="71">
        <f t="shared" si="0"/>
        <v>0</v>
      </c>
    </row>
    <row r="40" spans="1:7" ht="25.5" x14ac:dyDescent="0.25">
      <c r="A40" s="1" t="s">
        <v>112</v>
      </c>
      <c r="B40" s="21" t="s">
        <v>242</v>
      </c>
      <c r="C40" s="24" t="s">
        <v>312</v>
      </c>
      <c r="D40" s="3" t="s">
        <v>315</v>
      </c>
      <c r="E40" s="1">
        <v>2</v>
      </c>
      <c r="F40" s="70">
        <v>0</v>
      </c>
      <c r="G40" s="71">
        <f t="shared" si="0"/>
        <v>0</v>
      </c>
    </row>
    <row r="41" spans="1:7" ht="25.5" x14ac:dyDescent="0.25">
      <c r="A41" s="1" t="s">
        <v>115</v>
      </c>
      <c r="B41" s="21" t="s">
        <v>242</v>
      </c>
      <c r="C41" s="24" t="s">
        <v>312</v>
      </c>
      <c r="D41" s="3" t="s">
        <v>316</v>
      </c>
      <c r="E41" s="1">
        <v>1</v>
      </c>
      <c r="F41" s="70">
        <v>0</v>
      </c>
      <c r="G41" s="71">
        <f t="shared" si="0"/>
        <v>0</v>
      </c>
    </row>
    <row r="42" spans="1:7" ht="25.5" x14ac:dyDescent="0.25">
      <c r="A42" s="1" t="s">
        <v>117</v>
      </c>
      <c r="B42" s="21" t="s">
        <v>242</v>
      </c>
      <c r="C42" s="24" t="s">
        <v>312</v>
      </c>
      <c r="D42" s="3" t="s">
        <v>317</v>
      </c>
      <c r="E42" s="1">
        <v>1</v>
      </c>
      <c r="F42" s="70">
        <v>0</v>
      </c>
      <c r="G42" s="71">
        <f t="shared" si="0"/>
        <v>0</v>
      </c>
    </row>
    <row r="43" spans="1:7" ht="25.5" x14ac:dyDescent="0.25">
      <c r="A43" s="1" t="s">
        <v>119</v>
      </c>
      <c r="B43" s="21" t="s">
        <v>242</v>
      </c>
      <c r="C43" s="24" t="s">
        <v>312</v>
      </c>
      <c r="D43" s="23" t="s">
        <v>318</v>
      </c>
      <c r="E43" s="1">
        <v>10</v>
      </c>
      <c r="F43" s="70">
        <v>0</v>
      </c>
      <c r="G43" s="71">
        <f t="shared" si="0"/>
        <v>0</v>
      </c>
    </row>
    <row r="44" spans="1:7" ht="25.5" x14ac:dyDescent="0.25">
      <c r="A44" s="1" t="s">
        <v>122</v>
      </c>
      <c r="B44" s="21" t="s">
        <v>242</v>
      </c>
      <c r="C44" s="9" t="s">
        <v>182</v>
      </c>
      <c r="D44" s="22" t="s">
        <v>288</v>
      </c>
      <c r="E44" s="1">
        <v>8</v>
      </c>
      <c r="F44" s="70">
        <v>0</v>
      </c>
      <c r="G44" s="71">
        <f t="shared" si="0"/>
        <v>0</v>
      </c>
    </row>
    <row r="45" spans="1:7" ht="25.5" x14ac:dyDescent="0.25">
      <c r="A45" s="1" t="s">
        <v>124</v>
      </c>
      <c r="B45" s="21" t="s">
        <v>242</v>
      </c>
      <c r="C45" s="9" t="s">
        <v>182</v>
      </c>
      <c r="D45" s="22" t="s">
        <v>289</v>
      </c>
      <c r="E45" s="1">
        <v>8</v>
      </c>
      <c r="F45" s="70">
        <v>0</v>
      </c>
      <c r="G45" s="71">
        <f t="shared" si="0"/>
        <v>0</v>
      </c>
    </row>
    <row r="46" spans="1:7" ht="25.5" x14ac:dyDescent="0.25">
      <c r="A46" s="1" t="s">
        <v>126</v>
      </c>
      <c r="B46" s="21" t="s">
        <v>242</v>
      </c>
      <c r="C46" s="9" t="s">
        <v>182</v>
      </c>
      <c r="D46" s="22" t="s">
        <v>319</v>
      </c>
      <c r="E46" s="1">
        <v>4</v>
      </c>
      <c r="F46" s="70">
        <v>0</v>
      </c>
      <c r="G46" s="71">
        <f t="shared" si="0"/>
        <v>0</v>
      </c>
    </row>
    <row r="47" spans="1:7" ht="38.25" x14ac:dyDescent="0.25">
      <c r="A47" s="1" t="s">
        <v>129</v>
      </c>
      <c r="B47" s="9">
        <v>2</v>
      </c>
      <c r="C47" s="9" t="s">
        <v>320</v>
      </c>
      <c r="D47" s="22" t="s">
        <v>290</v>
      </c>
      <c r="E47" s="1">
        <v>15</v>
      </c>
      <c r="F47" s="70">
        <v>0</v>
      </c>
      <c r="G47" s="71">
        <f t="shared" si="0"/>
        <v>0</v>
      </c>
    </row>
    <row r="48" spans="1:7" ht="38.25" x14ac:dyDescent="0.25">
      <c r="A48" s="1" t="s">
        <v>131</v>
      </c>
      <c r="B48" s="9">
        <v>2</v>
      </c>
      <c r="C48" s="9" t="s">
        <v>320</v>
      </c>
      <c r="D48" s="22" t="s">
        <v>291</v>
      </c>
      <c r="E48" s="1">
        <v>16</v>
      </c>
      <c r="F48" s="70">
        <v>0</v>
      </c>
      <c r="G48" s="71">
        <f t="shared" si="0"/>
        <v>0</v>
      </c>
    </row>
    <row r="49" spans="1:7" ht="38.25" x14ac:dyDescent="0.25">
      <c r="A49" s="1" t="s">
        <v>133</v>
      </c>
      <c r="B49" s="9">
        <v>2</v>
      </c>
      <c r="C49" s="9" t="s">
        <v>320</v>
      </c>
      <c r="D49" s="22" t="s">
        <v>292</v>
      </c>
      <c r="E49" s="1">
        <v>8</v>
      </c>
      <c r="F49" s="70">
        <v>0</v>
      </c>
      <c r="G49" s="71">
        <f t="shared" si="0"/>
        <v>0</v>
      </c>
    </row>
    <row r="50" spans="1:7" ht="38.25" x14ac:dyDescent="0.25">
      <c r="A50" s="1" t="s">
        <v>136</v>
      </c>
      <c r="B50" s="9">
        <v>2</v>
      </c>
      <c r="C50" s="9" t="s">
        <v>320</v>
      </c>
      <c r="D50" s="23" t="s">
        <v>293</v>
      </c>
      <c r="E50" s="1">
        <v>15</v>
      </c>
      <c r="F50" s="70">
        <v>0</v>
      </c>
      <c r="G50" s="71">
        <f t="shared" si="0"/>
        <v>0</v>
      </c>
    </row>
    <row r="51" spans="1:7" ht="38.25" x14ac:dyDescent="0.25">
      <c r="A51" s="1" t="s">
        <v>138</v>
      </c>
      <c r="B51" s="21" t="s">
        <v>242</v>
      </c>
      <c r="C51" s="9" t="s">
        <v>320</v>
      </c>
      <c r="D51" s="22" t="s">
        <v>294</v>
      </c>
      <c r="E51" s="1">
        <v>8</v>
      </c>
      <c r="F51" s="70">
        <v>0</v>
      </c>
      <c r="G51" s="71">
        <f t="shared" si="0"/>
        <v>0</v>
      </c>
    </row>
    <row r="52" spans="1:7" ht="38.25" x14ac:dyDescent="0.25">
      <c r="A52" s="1" t="s">
        <v>141</v>
      </c>
      <c r="B52" s="21" t="s">
        <v>242</v>
      </c>
      <c r="C52" s="9" t="s">
        <v>320</v>
      </c>
      <c r="D52" s="22" t="s">
        <v>321</v>
      </c>
      <c r="E52" s="29">
        <v>12</v>
      </c>
      <c r="F52" s="70">
        <v>0</v>
      </c>
      <c r="G52" s="71">
        <f t="shared" si="0"/>
        <v>0</v>
      </c>
    </row>
    <row r="53" spans="1:7" x14ac:dyDescent="0.25">
      <c r="A53" s="1" t="s">
        <v>142</v>
      </c>
      <c r="E53" s="1">
        <f>SUM(E3:E52)</f>
        <v>732</v>
      </c>
      <c r="F53" s="62" t="s">
        <v>378</v>
      </c>
      <c r="G53" s="72">
        <f>SUM(G3:G52)</f>
        <v>0</v>
      </c>
    </row>
    <row r="56" spans="1:7" x14ac:dyDescent="0.25">
      <c r="B56" s="108" t="s">
        <v>418</v>
      </c>
      <c r="C56" s="108"/>
      <c r="D56" s="108"/>
      <c r="E56" s="85" t="s">
        <v>414</v>
      </c>
      <c r="F56" s="85"/>
      <c r="G56" s="85"/>
    </row>
    <row r="57" spans="1:7" x14ac:dyDescent="0.25">
      <c r="B57" s="108"/>
      <c r="C57" s="108"/>
      <c r="D57" s="108"/>
      <c r="E57" s="85"/>
      <c r="F57" s="85"/>
      <c r="G57" s="85"/>
    </row>
    <row r="58" spans="1:7" x14ac:dyDescent="0.25">
      <c r="B58" s="108"/>
      <c r="C58" s="108"/>
      <c r="D58" s="108"/>
      <c r="E58" s="86" t="s">
        <v>415</v>
      </c>
      <c r="F58" s="86"/>
      <c r="G58" s="86"/>
    </row>
    <row r="59" spans="1:7" x14ac:dyDescent="0.25">
      <c r="B59" s="108"/>
      <c r="C59" s="108"/>
      <c r="D59" s="108"/>
      <c r="E59" s="86"/>
      <c r="F59" s="86"/>
      <c r="G59" s="86"/>
    </row>
    <row r="60" spans="1:7" x14ac:dyDescent="0.25">
      <c r="B60" s="108"/>
      <c r="C60" s="108"/>
      <c r="D60" s="108"/>
      <c r="E60" s="86"/>
      <c r="F60" s="86"/>
      <c r="G60" s="86"/>
    </row>
    <row r="61" spans="1:7" x14ac:dyDescent="0.25">
      <c r="B61" s="108"/>
      <c r="C61" s="108"/>
      <c r="D61" s="108"/>
      <c r="E61" s="86"/>
      <c r="F61" s="86"/>
      <c r="G61" s="86"/>
    </row>
  </sheetData>
  <mergeCells count="4">
    <mergeCell ref="A1:G1"/>
    <mergeCell ref="B56:D61"/>
    <mergeCell ref="E56:G57"/>
    <mergeCell ref="E58:G6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7"/>
  <sheetViews>
    <sheetView workbookViewId="0">
      <selection activeCell="G3" sqref="G3:G9"/>
    </sheetView>
  </sheetViews>
  <sheetFormatPr defaultRowHeight="15" x14ac:dyDescent="0.25"/>
  <cols>
    <col min="1" max="1" width="6.85546875" customWidth="1"/>
    <col min="3" max="3" width="61.140625" customWidth="1"/>
    <col min="4" max="4" width="25.5703125" customWidth="1"/>
    <col min="5" max="5" width="10.85546875" customWidth="1"/>
    <col min="6" max="6" width="11.5703125" customWidth="1"/>
    <col min="7" max="7" width="12.5703125" customWidth="1"/>
  </cols>
  <sheetData>
    <row r="1" spans="1:7" s="25" customFormat="1" x14ac:dyDescent="0.25">
      <c r="A1" s="57" t="s">
        <v>406</v>
      </c>
    </row>
    <row r="2" spans="1:7" ht="89.25" x14ac:dyDescent="0.25">
      <c r="A2" s="24" t="s">
        <v>8</v>
      </c>
      <c r="B2" s="24" t="s">
        <v>9</v>
      </c>
      <c r="C2" s="24" t="s">
        <v>10</v>
      </c>
      <c r="D2" s="24" t="s">
        <v>11</v>
      </c>
      <c r="E2" s="37" t="s">
        <v>353</v>
      </c>
      <c r="F2" s="24" t="s">
        <v>13</v>
      </c>
      <c r="G2" s="24" t="s">
        <v>14</v>
      </c>
    </row>
    <row r="3" spans="1:7" ht="18" customHeight="1" x14ac:dyDescent="0.25">
      <c r="A3" s="24" t="s">
        <v>15</v>
      </c>
      <c r="B3" s="21" t="s">
        <v>242</v>
      </c>
      <c r="C3" s="4" t="s">
        <v>259</v>
      </c>
      <c r="D3" s="4" t="s">
        <v>260</v>
      </c>
      <c r="E3" s="24">
        <v>6</v>
      </c>
      <c r="F3" s="68">
        <v>0</v>
      </c>
      <c r="G3" s="66">
        <f t="shared" ref="G3:G8" si="0">E3*F3</f>
        <v>0</v>
      </c>
    </row>
    <row r="4" spans="1:7" ht="18" customHeight="1" x14ac:dyDescent="0.25">
      <c r="A4" s="24" t="s">
        <v>19</v>
      </c>
      <c r="B4" s="24">
        <v>2</v>
      </c>
      <c r="C4" s="4" t="s">
        <v>261</v>
      </c>
      <c r="D4" s="4" t="s">
        <v>260</v>
      </c>
      <c r="E4" s="24">
        <v>10</v>
      </c>
      <c r="F4" s="68">
        <v>0</v>
      </c>
      <c r="G4" s="66">
        <f t="shared" si="0"/>
        <v>0</v>
      </c>
    </row>
    <row r="5" spans="1:7" ht="18" customHeight="1" x14ac:dyDescent="0.25">
      <c r="A5" s="24" t="s">
        <v>22</v>
      </c>
      <c r="B5" s="21" t="s">
        <v>242</v>
      </c>
      <c r="C5" s="4" t="s">
        <v>262</v>
      </c>
      <c r="D5" s="4" t="s">
        <v>260</v>
      </c>
      <c r="E5" s="24">
        <v>2</v>
      </c>
      <c r="F5" s="68">
        <v>0</v>
      </c>
      <c r="G5" s="66">
        <f t="shared" si="0"/>
        <v>0</v>
      </c>
    </row>
    <row r="6" spans="1:7" s="25" customFormat="1" ht="18" customHeight="1" x14ac:dyDescent="0.25">
      <c r="A6" s="24" t="s">
        <v>25</v>
      </c>
      <c r="B6" s="24">
        <v>2</v>
      </c>
      <c r="C6" s="28" t="s">
        <v>332</v>
      </c>
      <c r="D6" s="4" t="s">
        <v>260</v>
      </c>
      <c r="E6" s="24">
        <v>2</v>
      </c>
      <c r="F6" s="68">
        <v>0</v>
      </c>
      <c r="G6" s="69">
        <f t="shared" si="0"/>
        <v>0</v>
      </c>
    </row>
    <row r="7" spans="1:7" s="25" customFormat="1" ht="18" customHeight="1" x14ac:dyDescent="0.25">
      <c r="A7" s="24" t="s">
        <v>28</v>
      </c>
      <c r="B7" s="21" t="s">
        <v>242</v>
      </c>
      <c r="C7" s="28" t="s">
        <v>333</v>
      </c>
      <c r="D7" s="4" t="s">
        <v>260</v>
      </c>
      <c r="E7" s="24">
        <v>4</v>
      </c>
      <c r="F7" s="68">
        <v>0</v>
      </c>
      <c r="G7" s="69">
        <f t="shared" si="0"/>
        <v>0</v>
      </c>
    </row>
    <row r="8" spans="1:7" ht="18" customHeight="1" x14ac:dyDescent="0.25">
      <c r="A8" s="24" t="s">
        <v>31</v>
      </c>
      <c r="B8" s="21" t="s">
        <v>242</v>
      </c>
      <c r="C8" s="4" t="s">
        <v>263</v>
      </c>
      <c r="D8" s="4" t="s">
        <v>260</v>
      </c>
      <c r="E8" s="24">
        <v>4</v>
      </c>
      <c r="F8" s="68">
        <v>0</v>
      </c>
      <c r="G8" s="66">
        <f t="shared" si="0"/>
        <v>0</v>
      </c>
    </row>
    <row r="9" spans="1:7" ht="20.25" customHeight="1" x14ac:dyDescent="0.25">
      <c r="A9" s="24" t="s">
        <v>34</v>
      </c>
      <c r="B9" s="25"/>
      <c r="C9" s="25"/>
      <c r="D9" s="25"/>
      <c r="E9" s="24">
        <f>SUM(E3:E8)</f>
        <v>28</v>
      </c>
      <c r="F9" s="61" t="s">
        <v>378</v>
      </c>
      <c r="G9" s="67">
        <f>SUM(G3:G8)</f>
        <v>0</v>
      </c>
    </row>
    <row r="12" spans="1:7" x14ac:dyDescent="0.25">
      <c r="B12" s="108" t="s">
        <v>418</v>
      </c>
      <c r="C12" s="108"/>
      <c r="D12" s="108"/>
      <c r="E12" s="85" t="s">
        <v>414</v>
      </c>
      <c r="F12" s="85"/>
      <c r="G12" s="85"/>
    </row>
    <row r="13" spans="1:7" x14ac:dyDescent="0.25">
      <c r="B13" s="108"/>
      <c r="C13" s="108"/>
      <c r="D13" s="108"/>
      <c r="E13" s="85"/>
      <c r="F13" s="85"/>
      <c r="G13" s="85"/>
    </row>
    <row r="14" spans="1:7" x14ac:dyDescent="0.25">
      <c r="B14" s="108"/>
      <c r="C14" s="108"/>
      <c r="D14" s="108"/>
      <c r="E14" s="86" t="s">
        <v>415</v>
      </c>
      <c r="F14" s="86"/>
      <c r="G14" s="86"/>
    </row>
    <row r="15" spans="1:7" x14ac:dyDescent="0.25">
      <c r="B15" s="108"/>
      <c r="C15" s="108"/>
      <c r="D15" s="108"/>
      <c r="E15" s="86"/>
      <c r="F15" s="86"/>
      <c r="G15" s="86"/>
    </row>
    <row r="16" spans="1:7" x14ac:dyDescent="0.25">
      <c r="B16" s="108"/>
      <c r="C16" s="108"/>
      <c r="D16" s="108"/>
      <c r="E16" s="86"/>
      <c r="F16" s="86"/>
      <c r="G16" s="86"/>
    </row>
    <row r="17" spans="2:7" x14ac:dyDescent="0.25">
      <c r="B17" s="108"/>
      <c r="C17" s="108"/>
      <c r="D17" s="108"/>
      <c r="E17" s="86"/>
      <c r="F17" s="86"/>
      <c r="G17" s="86"/>
    </row>
  </sheetData>
  <mergeCells count="3">
    <mergeCell ref="B12:D17"/>
    <mergeCell ref="E12:G13"/>
    <mergeCell ref="E14:G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55"/>
  <sheetViews>
    <sheetView tabSelected="1" workbookViewId="0">
      <selection activeCell="H10" sqref="H10"/>
    </sheetView>
  </sheetViews>
  <sheetFormatPr defaultRowHeight="15" x14ac:dyDescent="0.25"/>
  <cols>
    <col min="1" max="1" width="4.140625" customWidth="1"/>
    <col min="2" max="2" width="71.140625" customWidth="1"/>
    <col min="3" max="3" width="14.85546875" customWidth="1"/>
    <col min="4" max="4" width="11.42578125" style="25" customWidth="1"/>
    <col min="5" max="5" width="10.5703125" customWidth="1"/>
  </cols>
  <sheetData>
    <row r="1" spans="1:6" s="59" customFormat="1" ht="34.5" customHeight="1" x14ac:dyDescent="0.25">
      <c r="A1" s="110" t="s">
        <v>407</v>
      </c>
      <c r="B1" s="110"/>
      <c r="C1" s="110"/>
      <c r="D1" s="110"/>
      <c r="E1" s="110"/>
      <c r="F1" s="110"/>
    </row>
    <row r="2" spans="1:6" s="25" customFormat="1" ht="153" x14ac:dyDescent="0.25">
      <c r="A2" s="48" t="s">
        <v>381</v>
      </c>
      <c r="B2" s="24" t="s">
        <v>264</v>
      </c>
      <c r="C2" s="24" t="s">
        <v>420</v>
      </c>
      <c r="D2" s="24" t="s">
        <v>380</v>
      </c>
      <c r="E2" s="38" t="s">
        <v>374</v>
      </c>
    </row>
    <row r="3" spans="1:6" ht="21" customHeight="1" x14ac:dyDescent="0.25">
      <c r="A3" s="12" t="s">
        <v>15</v>
      </c>
      <c r="B3" s="4" t="s">
        <v>324</v>
      </c>
      <c r="C3" s="47">
        <v>1200</v>
      </c>
      <c r="D3" s="65">
        <v>0</v>
      </c>
      <c r="E3" s="66">
        <f>C3*D3</f>
        <v>0</v>
      </c>
    </row>
    <row r="4" spans="1:6" x14ac:dyDescent="0.25">
      <c r="A4" s="12" t="s">
        <v>19</v>
      </c>
      <c r="B4" s="4" t="s">
        <v>256</v>
      </c>
      <c r="C4" s="24">
        <v>80</v>
      </c>
      <c r="D4" s="65">
        <v>0</v>
      </c>
      <c r="E4" s="66">
        <f t="shared" ref="E4:E12" si="0">C4*D4</f>
        <v>0</v>
      </c>
    </row>
    <row r="5" spans="1:6" x14ac:dyDescent="0.25">
      <c r="A5" s="12" t="s">
        <v>22</v>
      </c>
      <c r="B5" s="4" t="s">
        <v>257</v>
      </c>
      <c r="C5" s="47">
        <v>600</v>
      </c>
      <c r="D5" s="65">
        <v>0</v>
      </c>
      <c r="E5" s="66">
        <f t="shared" si="0"/>
        <v>0</v>
      </c>
    </row>
    <row r="6" spans="1:6" x14ac:dyDescent="0.25">
      <c r="A6" s="12" t="s">
        <v>25</v>
      </c>
      <c r="B6" s="4" t="s">
        <v>2</v>
      </c>
      <c r="C6" s="24">
        <v>40</v>
      </c>
      <c r="D6" s="65">
        <v>0</v>
      </c>
      <c r="E6" s="66">
        <f t="shared" si="0"/>
        <v>0</v>
      </c>
    </row>
    <row r="7" spans="1:6" x14ac:dyDescent="0.25">
      <c r="A7" s="12" t="s">
        <v>28</v>
      </c>
      <c r="B7" s="4" t="s">
        <v>258</v>
      </c>
      <c r="C7" s="24">
        <v>24</v>
      </c>
      <c r="D7" s="65">
        <v>0</v>
      </c>
      <c r="E7" s="66">
        <f t="shared" si="0"/>
        <v>0</v>
      </c>
    </row>
    <row r="8" spans="1:6" x14ac:dyDescent="0.25">
      <c r="A8" s="12" t="s">
        <v>31</v>
      </c>
      <c r="B8" s="4" t="s">
        <v>3</v>
      </c>
      <c r="C8" s="24">
        <v>64</v>
      </c>
      <c r="D8" s="65">
        <v>0</v>
      </c>
      <c r="E8" s="66">
        <f t="shared" si="0"/>
        <v>0</v>
      </c>
    </row>
    <row r="9" spans="1:6" x14ac:dyDescent="0.25">
      <c r="A9" s="12" t="s">
        <v>34</v>
      </c>
      <c r="B9" s="4" t="s">
        <v>4</v>
      </c>
      <c r="C9" s="24">
        <v>64</v>
      </c>
      <c r="D9" s="65">
        <v>0</v>
      </c>
      <c r="E9" s="66">
        <f t="shared" si="0"/>
        <v>0</v>
      </c>
    </row>
    <row r="10" spans="1:6" x14ac:dyDescent="0.25">
      <c r="A10" s="12" t="s">
        <v>35</v>
      </c>
      <c r="B10" s="4" t="s">
        <v>5</v>
      </c>
      <c r="C10" s="24">
        <v>4</v>
      </c>
      <c r="D10" s="65">
        <v>0</v>
      </c>
      <c r="E10" s="66">
        <f t="shared" si="0"/>
        <v>0</v>
      </c>
    </row>
    <row r="11" spans="1:6" x14ac:dyDescent="0.25">
      <c r="A11" s="12" t="s">
        <v>38</v>
      </c>
      <c r="B11" s="4" t="s">
        <v>6</v>
      </c>
      <c r="C11" s="24">
        <v>24</v>
      </c>
      <c r="D11" s="65">
        <v>0</v>
      </c>
      <c r="E11" s="66">
        <f t="shared" si="0"/>
        <v>0</v>
      </c>
    </row>
    <row r="12" spans="1:6" x14ac:dyDescent="0.25">
      <c r="A12" s="12" t="s">
        <v>42</v>
      </c>
      <c r="B12" s="4" t="s">
        <v>7</v>
      </c>
      <c r="C12" s="24">
        <v>8</v>
      </c>
      <c r="D12" s="65">
        <v>0</v>
      </c>
      <c r="E12" s="66">
        <f t="shared" si="0"/>
        <v>0</v>
      </c>
    </row>
    <row r="13" spans="1:6" x14ac:dyDescent="0.25">
      <c r="A13" s="12" t="s">
        <v>44</v>
      </c>
      <c r="B13" s="25"/>
      <c r="C13" s="47">
        <f>SUM(C3:C12)</f>
        <v>2108</v>
      </c>
      <c r="D13" s="63" t="s">
        <v>378</v>
      </c>
      <c r="E13" s="67">
        <f>SUM(E3:E12)</f>
        <v>0</v>
      </c>
    </row>
    <row r="15" spans="1:6" x14ac:dyDescent="0.25">
      <c r="A15" s="108" t="s">
        <v>419</v>
      </c>
      <c r="B15" s="108"/>
      <c r="C15" s="108"/>
      <c r="D15" s="85" t="s">
        <v>414</v>
      </c>
      <c r="E15" s="85"/>
      <c r="F15" s="85"/>
    </row>
    <row r="16" spans="1:6" x14ac:dyDescent="0.25">
      <c r="A16" s="108"/>
      <c r="B16" s="108"/>
      <c r="C16" s="108"/>
      <c r="D16" s="85"/>
      <c r="E16" s="85"/>
      <c r="F16" s="85"/>
    </row>
    <row r="17" spans="1:6" x14ac:dyDescent="0.25">
      <c r="A17" s="108"/>
      <c r="B17" s="108"/>
      <c r="C17" s="108"/>
      <c r="D17" s="86" t="s">
        <v>415</v>
      </c>
      <c r="E17" s="86"/>
      <c r="F17" s="86"/>
    </row>
    <row r="18" spans="1:6" x14ac:dyDescent="0.25">
      <c r="A18" s="108"/>
      <c r="B18" s="108"/>
      <c r="C18" s="108"/>
      <c r="D18" s="86"/>
      <c r="E18" s="86"/>
      <c r="F18" s="86"/>
    </row>
    <row r="19" spans="1:6" x14ac:dyDescent="0.25">
      <c r="A19" s="108"/>
      <c r="B19" s="108"/>
      <c r="C19" s="108"/>
      <c r="D19" s="86"/>
      <c r="E19" s="86"/>
      <c r="F19" s="86"/>
    </row>
    <row r="20" spans="1:6" x14ac:dyDescent="0.25">
      <c r="A20" s="108"/>
      <c r="B20" s="108"/>
      <c r="C20" s="108"/>
      <c r="D20" s="86"/>
      <c r="E20" s="86"/>
      <c r="F20" s="86"/>
    </row>
    <row r="52" spans="3:3" x14ac:dyDescent="0.25">
      <c r="C52" s="25"/>
    </row>
    <row r="53" spans="3:3" x14ac:dyDescent="0.25">
      <c r="C53" s="25"/>
    </row>
    <row r="54" spans="3:3" x14ac:dyDescent="0.25">
      <c r="C54" s="25"/>
    </row>
    <row r="55" spans="3:3" x14ac:dyDescent="0.25">
      <c r="C55" s="25"/>
    </row>
  </sheetData>
  <mergeCells count="4">
    <mergeCell ref="A1:F1"/>
    <mergeCell ref="A15:C20"/>
    <mergeCell ref="D15:F16"/>
    <mergeCell ref="D17:F2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5074F185959294AA765BE591900B5DB" ma:contentTypeVersion="0" ma:contentTypeDescription="SWPP2 Dokument bazowy" ma:contentTypeScope="" ma:versionID="1ffb695313cd3172f9f412ef6d77435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SWZ_Zał. nr 11 -Formularz cenowy.xlsx</dmsv2BaseFileName>
    <dmsv2BaseDisplayName xmlns="http://schemas.microsoft.com/sharepoint/v3">SWZ_Zał. nr 11 -Formularz cenowy</dmsv2BaseDisplayName>
    <dmsv2SWPP2ObjectNumber xmlns="http://schemas.microsoft.com/sharepoint/v3">POST/PEC/PEC/UZR/00908/2025                       </dmsv2SWPP2ObjectNumber>
    <dmsv2SWPP2SumMD5 xmlns="http://schemas.microsoft.com/sharepoint/v3">bdc0ae537048061440b7116529b3d143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695180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23780207</dmsv2BaseClientSystemDocumentID>
    <dmsv2BaseModifiedByID xmlns="http://schemas.microsoft.com/sharepoint/v3">19100183</dmsv2BaseModifiedByID>
    <dmsv2BaseCreatedByID xmlns="http://schemas.microsoft.com/sharepoint/v3">19100183</dmsv2BaseCreatedByID>
    <dmsv2SWPP2ObjectDepartment xmlns="http://schemas.microsoft.com/sharepoint/v3">00000001000l00030002</dmsv2SWPP2ObjectDepartment>
    <dmsv2SWPP2ObjectName xmlns="http://schemas.microsoft.com/sharepoint/v3">Postępowanie</dmsv2SWPP2ObjectName>
    <_dlc_DocId xmlns="a19cb1c7-c5c7-46d4-85ae-d83685407bba">DPFVW34YURAE-1996658973-13219</_dlc_DocId>
    <_dlc_DocIdUrl xmlns="a19cb1c7-c5c7-46d4-85ae-d83685407bba">
      <Url>https://swpp2.dms.gkpge.pl/sites/40/_layouts/15/DocIdRedir.aspx?ID=DPFVW34YURAE-1996658973-13219</Url>
      <Description>DPFVW34YURAE-1996658973-13219</Description>
    </_dlc_DocIdUrl>
  </documentManagement>
</p:properties>
</file>

<file path=customXml/itemProps1.xml><?xml version="1.0" encoding="utf-8"?>
<ds:datastoreItem xmlns:ds="http://schemas.openxmlformats.org/officeDocument/2006/customXml" ds:itemID="{5D22C41F-EB70-47D6-B036-6EE10669953B}"/>
</file>

<file path=customXml/itemProps2.xml><?xml version="1.0" encoding="utf-8"?>
<ds:datastoreItem xmlns:ds="http://schemas.openxmlformats.org/officeDocument/2006/customXml" ds:itemID="{F3E3C760-129C-435F-98F4-7EA485AFFB0B}"/>
</file>

<file path=customXml/itemProps3.xml><?xml version="1.0" encoding="utf-8"?>
<ds:datastoreItem xmlns:ds="http://schemas.openxmlformats.org/officeDocument/2006/customXml" ds:itemID="{A5FFEDF0-6BE9-4834-B83F-91318AB79E4B}"/>
</file>

<file path=customXml/itemProps4.xml><?xml version="1.0" encoding="utf-8"?>
<ds:datastoreItem xmlns:ds="http://schemas.openxmlformats.org/officeDocument/2006/customXml" ds:itemID="{3F822370-4CF0-4C01-AE04-C5A820C396C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Podsumowanie zbiorcze</vt:lpstr>
      <vt:lpstr>Tabela 1 Młyny</vt:lpstr>
      <vt:lpstr>Tabela 2 Prace mechaniczne</vt:lpstr>
      <vt:lpstr>Tabela 3 Palniki</vt:lpstr>
      <vt:lpstr>Tabela 4 Wym oleju</vt:lpstr>
      <vt:lpstr>Tabela 5 Stawki godz</vt:lpstr>
    </vt:vector>
  </TitlesOfParts>
  <Company>EDF Polska CUW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Samek Andrzej</dc:creator>
  <cp:lastModifiedBy>Wysocki Paweł [PGE EC S.A.]</cp:lastModifiedBy>
  <cp:lastPrinted>2022-09-14T12:05:42Z</cp:lastPrinted>
  <dcterms:created xsi:type="dcterms:W3CDTF">2018-07-17T10:05:31Z</dcterms:created>
  <dcterms:modified xsi:type="dcterms:W3CDTF">2025-10-14T11:34:22Z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2025-09-15T10:21:38Z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9e38355c-390c-4467-9f3b-52e5c68ab56c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0x010189100015074F185959294AA765BE591900B5DB</vt:lpwstr>
  </property>
  <property fmtid="{D5CDD505-2E9C-101B-9397-08002B2CF9AE}" pid="10" name="_dlc_DocIdItemGuid">
    <vt:lpwstr>79d2374e-a40c-4d19-b1c8-8b38984c1d83</vt:lpwstr>
  </property>
</Properties>
</file>